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Sheet1!$B$2:$L$218</definedName>
    <definedName name="_xlnm.Print_Area" localSheetId="0">Sheet1!$A$1:$L$218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7" i="1"/>
  <c r="I204"/>
  <c r="I200"/>
  <c r="I196"/>
  <c r="I192"/>
  <c r="I188"/>
  <c r="I184"/>
  <c r="I180"/>
  <c r="I176"/>
  <c r="I171"/>
  <c r="I166"/>
  <c r="I161"/>
  <c r="I158"/>
  <c r="I152"/>
  <c r="I141"/>
  <c r="I133"/>
  <c r="I129"/>
  <c r="I123"/>
  <c r="I118"/>
  <c r="I114"/>
  <c r="I110"/>
  <c r="I104"/>
  <c r="I100"/>
  <c r="I96"/>
  <c r="I93"/>
  <c r="I89"/>
  <c r="I76"/>
  <c r="I68"/>
  <c r="I64"/>
  <c r="I61"/>
  <c r="I58"/>
  <c r="I54"/>
  <c r="I50"/>
  <c r="I45"/>
  <c r="I41"/>
  <c r="I24"/>
  <c r="I19"/>
  <c r="I3"/>
</calcChain>
</file>

<file path=xl/comments1.xml><?xml version="1.0" encoding="utf-8"?>
<comments xmlns="http://schemas.openxmlformats.org/spreadsheetml/2006/main">
  <authors>
    <author>Sky123.Org</author>
  </authors>
  <commentList>
    <comment ref="K15" authorId="0">
      <text>
        <r>
          <rPr>
            <b/>
            <sz val="9"/>
            <rFont val="宋体"/>
            <charset val="134"/>
          </rPr>
          <t>蔡秋泉</t>
        </r>
        <r>
          <rPr>
            <sz val="9"/>
            <rFont val="宋体"/>
            <charset val="134"/>
          </rPr>
          <t>，退伍军人</t>
        </r>
      </text>
    </comment>
    <comment ref="K118" authorId="0">
      <text>
        <r>
          <rPr>
            <b/>
            <sz val="9"/>
            <rFont val="Tahoma"/>
            <family val="2"/>
          </rPr>
          <t>Sky123.Org: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杨育义，退伍军人</t>
        </r>
      </text>
    </comment>
  </commentList>
</comments>
</file>

<file path=xl/sharedStrings.xml><?xml version="1.0" encoding="utf-8"?>
<sst xmlns="http://schemas.openxmlformats.org/spreadsheetml/2006/main" count="890" uniqueCount="511">
  <si>
    <t>濠江区2024年度第二批公租房申请续租家庭名单(57户）</t>
  </si>
  <si>
    <t>序号</t>
  </si>
  <si>
    <t>原始编码</t>
  </si>
  <si>
    <t>街道</t>
  </si>
  <si>
    <t>居委</t>
  </si>
  <si>
    <t>申报人</t>
  </si>
  <si>
    <t>关系</t>
  </si>
  <si>
    <t>身份证号码</t>
  </si>
  <si>
    <t>家庭人数</t>
  </si>
  <si>
    <t>家庭人均月收入（元）</t>
  </si>
  <si>
    <t>人均建筑面积（不含现住公租房）</t>
  </si>
  <si>
    <t>持证种类</t>
  </si>
  <si>
    <t>审核情况</t>
  </si>
  <si>
    <t>濠江(2010）00850W</t>
  </si>
  <si>
    <t>达濠</t>
  </si>
  <si>
    <t>吴则钦</t>
  </si>
  <si>
    <t>440500195911******</t>
  </si>
  <si>
    <t>无证</t>
  </si>
  <si>
    <t>合格</t>
  </si>
  <si>
    <t>杨惜银</t>
  </si>
  <si>
    <t>夫妻</t>
  </si>
  <si>
    <t>440500196902******</t>
  </si>
  <si>
    <t>吴浩然</t>
  </si>
  <si>
    <t>父子</t>
  </si>
  <si>
    <t>440506199802******</t>
  </si>
  <si>
    <t>吴浩翰</t>
  </si>
  <si>
    <t>吴婉真</t>
  </si>
  <si>
    <t>父女</t>
  </si>
  <si>
    <t>440506200001******</t>
  </si>
  <si>
    <t>濠江(2008)00502W</t>
  </si>
  <si>
    <t>马滘</t>
  </si>
  <si>
    <t>杨桂岳</t>
  </si>
  <si>
    <t>440506197708******</t>
  </si>
  <si>
    <t>邱淑卿</t>
  </si>
  <si>
    <t>母子</t>
  </si>
  <si>
    <t>440506195401******</t>
  </si>
  <si>
    <t>陈淑云</t>
  </si>
  <si>
    <t>440506197807******</t>
  </si>
  <si>
    <t>杨琨麟</t>
  </si>
  <si>
    <t>440506200007******</t>
  </si>
  <si>
    <t>杨舒仪</t>
  </si>
  <si>
    <t>440506200203******</t>
  </si>
  <si>
    <t>濠江(2010)00634W</t>
  </si>
  <si>
    <t>青林</t>
  </si>
  <si>
    <t>李廷娇</t>
  </si>
  <si>
    <t>440500196507******</t>
  </si>
  <si>
    <t>曾佳涛</t>
  </si>
  <si>
    <t>440506199302******</t>
  </si>
  <si>
    <t>濠江(2008）00294W</t>
  </si>
  <si>
    <t>青篮</t>
  </si>
  <si>
    <t>蔡宏涛</t>
  </si>
  <si>
    <t>440506197506******</t>
  </si>
  <si>
    <t>军人退伍证</t>
  </si>
  <si>
    <t>吴丽贤</t>
  </si>
  <si>
    <t>440506197508******</t>
  </si>
  <si>
    <t>蔡镕淳</t>
  </si>
  <si>
    <t>440512201110******</t>
  </si>
  <si>
    <t>蔡蓉橦</t>
  </si>
  <si>
    <t>440512201310******</t>
  </si>
  <si>
    <t>濠江(2008）00132W</t>
  </si>
  <si>
    <t>吴茂平</t>
  </si>
  <si>
    <t>440500196705******</t>
  </si>
  <si>
    <t>徐廷香</t>
  </si>
  <si>
    <t>440500196804******</t>
  </si>
  <si>
    <t>徐佳琦</t>
  </si>
  <si>
    <t>女儿</t>
  </si>
  <si>
    <t>440512200409******</t>
  </si>
  <si>
    <t>吴佳瑶</t>
  </si>
  <si>
    <t>440512200701******</t>
  </si>
  <si>
    <t>濠江(2015)01292W</t>
  </si>
  <si>
    <t>礐石</t>
  </si>
  <si>
    <t>吴正明</t>
  </si>
  <si>
    <t>440500195309******</t>
  </si>
  <si>
    <t>濠江(2008）00147W</t>
  </si>
  <si>
    <t>吴锡金</t>
  </si>
  <si>
    <t>440500196805******</t>
  </si>
  <si>
    <t>陈艺宣</t>
  </si>
  <si>
    <t>440500197303******</t>
  </si>
  <si>
    <t>吴升铨</t>
  </si>
  <si>
    <t>440512200207******</t>
  </si>
  <si>
    <t>吴译颖</t>
  </si>
  <si>
    <t>440512200312******</t>
  </si>
  <si>
    <t>吴煊文</t>
  </si>
  <si>
    <t>440512200509******</t>
  </si>
  <si>
    <t>濠江(2010）00863W</t>
  </si>
  <si>
    <t>陈茂荣</t>
  </si>
  <si>
    <t>440500195301******</t>
  </si>
  <si>
    <t>苏宝珍</t>
  </si>
  <si>
    <t>440500195812******</t>
  </si>
  <si>
    <t>陈美君</t>
  </si>
  <si>
    <t>440506198702******</t>
  </si>
  <si>
    <t>陈升耀</t>
  </si>
  <si>
    <t>440512198803******</t>
  </si>
  <si>
    <t>马凯丽</t>
  </si>
  <si>
    <t>儿媳</t>
  </si>
  <si>
    <t>440582199211******</t>
  </si>
  <si>
    <t>濠江(2008）00145W</t>
  </si>
  <si>
    <t>杨汉得</t>
  </si>
  <si>
    <t>440500195610******</t>
  </si>
  <si>
    <t>徐文卿</t>
  </si>
  <si>
    <t>440500195607******</t>
  </si>
  <si>
    <t>杨基濠</t>
  </si>
  <si>
    <t>440506198707******</t>
  </si>
  <si>
    <t>杨静茵</t>
  </si>
  <si>
    <t>440506198508******</t>
  </si>
  <si>
    <t>濠江(2015)01299W</t>
  </si>
  <si>
    <t>赤港</t>
  </si>
  <si>
    <t>吴巧英</t>
  </si>
  <si>
    <t>440500196209******</t>
  </si>
  <si>
    <t>杨育弟</t>
  </si>
  <si>
    <t>杨婕</t>
  </si>
  <si>
    <t>440512200212******</t>
  </si>
  <si>
    <t>濠江(2008)00390W</t>
  </si>
  <si>
    <t>吴桂芳</t>
  </si>
  <si>
    <t>440500196011******</t>
  </si>
  <si>
    <t>林玫彤</t>
  </si>
  <si>
    <t>母女</t>
  </si>
  <si>
    <t>440506199007******</t>
  </si>
  <si>
    <t>林惠波</t>
  </si>
  <si>
    <t>440525195707******</t>
  </si>
  <si>
    <t>林育仪</t>
  </si>
  <si>
    <t>440506199207******</t>
  </si>
  <si>
    <t>濠江(2010）00905W</t>
  </si>
  <si>
    <t>邱莲琴</t>
  </si>
  <si>
    <t>440500196604******</t>
  </si>
  <si>
    <t>郭耿彬</t>
  </si>
  <si>
    <t>440506199801******</t>
  </si>
  <si>
    <t>郭耿鑫</t>
  </si>
  <si>
    <t>440506199404******</t>
  </si>
  <si>
    <t>郭妙玲</t>
  </si>
  <si>
    <t>440506199608******</t>
  </si>
  <si>
    <t>郭妙璇</t>
  </si>
  <si>
    <t>440506199505******</t>
  </si>
  <si>
    <t>濠江(2008)00625W</t>
  </si>
  <si>
    <t>濠滨</t>
  </si>
  <si>
    <t>李庆璇</t>
  </si>
  <si>
    <t>440500196907******</t>
  </si>
  <si>
    <t>低保证</t>
  </si>
  <si>
    <t>成思燕</t>
  </si>
  <si>
    <t>440506199905******</t>
  </si>
  <si>
    <t>成思萍</t>
  </si>
  <si>
    <t>440512200609******</t>
  </si>
  <si>
    <t>濠江(2011)01024W</t>
  </si>
  <si>
    <t>杨晓梅</t>
  </si>
  <si>
    <t>440500196909******</t>
  </si>
  <si>
    <t>濠江(2013)01219W</t>
  </si>
  <si>
    <t>李业钟</t>
  </si>
  <si>
    <t>无</t>
  </si>
  <si>
    <t>李淑贤</t>
  </si>
  <si>
    <t>440500196703******</t>
  </si>
  <si>
    <t>李隆炜</t>
  </si>
  <si>
    <t>李慧珠</t>
  </si>
  <si>
    <t>440506199609******</t>
  </si>
  <si>
    <t>濠江(2015）01296W</t>
  </si>
  <si>
    <t>王沐财</t>
  </si>
  <si>
    <t>440500196708******</t>
  </si>
  <si>
    <t>陈美玉</t>
  </si>
  <si>
    <t>440506197208******</t>
  </si>
  <si>
    <t>王静纯</t>
  </si>
  <si>
    <t>440512200010******</t>
  </si>
  <si>
    <t xml:space="preserve"> 濠江(2013）01183Y</t>
  </si>
  <si>
    <t>黄银权</t>
  </si>
  <si>
    <t>本人</t>
  </si>
  <si>
    <t>440506199108******</t>
  </si>
  <si>
    <t>陈文丽</t>
  </si>
  <si>
    <t>440500196605******</t>
  </si>
  <si>
    <t>黄福宏</t>
  </si>
  <si>
    <t>兄弟</t>
  </si>
  <si>
    <t>440506198811******</t>
  </si>
  <si>
    <t>濠江(2008)00546W</t>
  </si>
  <si>
    <t>吴宏珍</t>
  </si>
  <si>
    <t>440506197202******</t>
  </si>
  <si>
    <t>邱传鑫</t>
  </si>
  <si>
    <t>440506199807******</t>
  </si>
  <si>
    <t>邱传锐</t>
  </si>
  <si>
    <t>440506200206******</t>
  </si>
  <si>
    <t>邱佳儿</t>
  </si>
  <si>
    <t>440506200101******</t>
  </si>
  <si>
    <t>濠江(2008）00127W</t>
  </si>
  <si>
    <t>王汉龙</t>
  </si>
  <si>
    <t>440500195906******</t>
  </si>
  <si>
    <t>汤垂奇</t>
  </si>
  <si>
    <t>440500196307******</t>
  </si>
  <si>
    <t>王笃雄</t>
  </si>
  <si>
    <t>440506199105******</t>
  </si>
  <si>
    <t>王笃勇</t>
  </si>
  <si>
    <t>440506198902******</t>
  </si>
  <si>
    <t>余嘉儿</t>
  </si>
  <si>
    <t>440506198907******</t>
  </si>
  <si>
    <t>濠江(2008）00124W</t>
  </si>
  <si>
    <t>陈妹</t>
  </si>
  <si>
    <t>440506197201******</t>
  </si>
  <si>
    <t>郑佳南</t>
  </si>
  <si>
    <t>440506199803******</t>
  </si>
  <si>
    <t>郑泽辉</t>
  </si>
  <si>
    <t>440506199910******</t>
  </si>
  <si>
    <t>濠江(2010）00826W</t>
  </si>
  <si>
    <t>张立茂</t>
  </si>
  <si>
    <t>440500196204******</t>
  </si>
  <si>
    <t>杨清枝</t>
  </si>
  <si>
    <t>440500196403******</t>
  </si>
  <si>
    <t>张朝真</t>
  </si>
  <si>
    <t>440506199402******</t>
  </si>
  <si>
    <t>李娇兰</t>
  </si>
  <si>
    <t>母亲</t>
  </si>
  <si>
    <t>440500193506******</t>
  </si>
  <si>
    <t>濠江(2010)00681W</t>
  </si>
  <si>
    <t>谢贤濠</t>
  </si>
  <si>
    <t>440500195510******</t>
  </si>
  <si>
    <t>黄亚卿</t>
  </si>
  <si>
    <t>440500195805******</t>
  </si>
  <si>
    <t>谢诗文</t>
  </si>
  <si>
    <t>440506198709******</t>
  </si>
  <si>
    <t>谢诗武</t>
  </si>
  <si>
    <t>440506199011******</t>
  </si>
  <si>
    <t>詹瑞洪</t>
  </si>
  <si>
    <t>445224199210******</t>
  </si>
  <si>
    <t>谢雪儿</t>
  </si>
  <si>
    <t>孙女</t>
  </si>
  <si>
    <t>440512201405******</t>
  </si>
  <si>
    <t>谢乐儿</t>
  </si>
  <si>
    <t>440512201508******</t>
  </si>
  <si>
    <t>谢忆儿</t>
  </si>
  <si>
    <t>440512202005******</t>
  </si>
  <si>
    <t>谢志航</t>
  </si>
  <si>
    <t>孙子</t>
  </si>
  <si>
    <t>440512202207******</t>
  </si>
  <si>
    <t>濠江(2013)01217W</t>
  </si>
  <si>
    <t>庄义君</t>
  </si>
  <si>
    <t>钟隆强</t>
  </si>
  <si>
    <t>440500196312******</t>
  </si>
  <si>
    <t>钟茂煜</t>
  </si>
  <si>
    <t>440506199312******</t>
  </si>
  <si>
    <t>钟茂钿</t>
  </si>
  <si>
    <t>440506199510******</t>
  </si>
  <si>
    <t>濠江(2013)01227W</t>
  </si>
  <si>
    <t>杨开树</t>
  </si>
  <si>
    <t>440500197011******</t>
  </si>
  <si>
    <t>杨烨铭</t>
  </si>
  <si>
    <t>440512200203******</t>
  </si>
  <si>
    <t>杨烨纯</t>
  </si>
  <si>
    <t>440512200305******</t>
  </si>
  <si>
    <t>濠江(2011）01108W</t>
  </si>
  <si>
    <t>李金明</t>
  </si>
  <si>
    <t>440500195205******</t>
  </si>
  <si>
    <t>杨美卿</t>
  </si>
  <si>
    <t>440500195201******</t>
  </si>
  <si>
    <t>李祟茂</t>
  </si>
  <si>
    <t>440506198304******</t>
  </si>
  <si>
    <t>李耀涛</t>
  </si>
  <si>
    <t>440512200711******</t>
  </si>
  <si>
    <t>濠江(2008）00217W</t>
  </si>
  <si>
    <t>陈元德</t>
  </si>
  <si>
    <t>440500196601******</t>
  </si>
  <si>
    <t>蔡美娥</t>
  </si>
  <si>
    <t>440500196206******</t>
  </si>
  <si>
    <t>陈能灿</t>
  </si>
  <si>
    <t>440506199102******</t>
  </si>
  <si>
    <t>陈能林</t>
  </si>
  <si>
    <t>濠江(2010）00892W</t>
  </si>
  <si>
    <t>吴燕华</t>
  </si>
  <si>
    <t>440506198408******</t>
  </si>
  <si>
    <t>吴琳萍</t>
  </si>
  <si>
    <t>440512200611******</t>
  </si>
  <si>
    <t>陈泽滨</t>
  </si>
  <si>
    <t>440512201308******</t>
  </si>
  <si>
    <t>陈佳宣</t>
  </si>
  <si>
    <t>440512200911******</t>
  </si>
  <si>
    <t>濠江(2013）01232D</t>
  </si>
  <si>
    <t>李士雄</t>
  </si>
  <si>
    <t>440500195703******</t>
  </si>
  <si>
    <t>李廷敏</t>
  </si>
  <si>
    <t>440506197910******</t>
  </si>
  <si>
    <t>濠江(2010)00827D</t>
  </si>
  <si>
    <t>徐英琴</t>
  </si>
  <si>
    <t>440500197112******</t>
  </si>
  <si>
    <t>邱家沛</t>
  </si>
  <si>
    <t>440512200103******</t>
  </si>
  <si>
    <t>邱家彬</t>
  </si>
  <si>
    <t>440512200208******</t>
  </si>
  <si>
    <t>邱家琪</t>
  </si>
  <si>
    <t>440512199911******</t>
  </si>
  <si>
    <t>濠江(2008)00330W</t>
  </si>
  <si>
    <t>陈国华</t>
  </si>
  <si>
    <t>陈介英</t>
  </si>
  <si>
    <t>440500196609******</t>
  </si>
  <si>
    <t>陈东林</t>
  </si>
  <si>
    <t>440506199610******</t>
  </si>
  <si>
    <t>陈丹阳</t>
  </si>
  <si>
    <t>440506199409******</t>
  </si>
  <si>
    <t>濠江(2008）00269W</t>
  </si>
  <si>
    <t>杨发华</t>
  </si>
  <si>
    <t>440500195702******</t>
  </si>
  <si>
    <t>姚勿娥</t>
  </si>
  <si>
    <t>440500196702******</t>
  </si>
  <si>
    <t>杨育涛</t>
  </si>
  <si>
    <t>440506199009******</t>
  </si>
  <si>
    <t>杨育义</t>
  </si>
  <si>
    <t>440506199206******</t>
  </si>
  <si>
    <t>杨开润</t>
  </si>
  <si>
    <t>孙</t>
  </si>
  <si>
    <t>440512201710******</t>
  </si>
  <si>
    <t>濠江(2011）01119W</t>
  </si>
  <si>
    <t>杨燕吟</t>
  </si>
  <si>
    <t>440500195707******</t>
  </si>
  <si>
    <t>杨宜烽</t>
  </si>
  <si>
    <t>440506198806******</t>
  </si>
  <si>
    <t>杨宜鑫</t>
  </si>
  <si>
    <t>440506198410******</t>
  </si>
  <si>
    <t>王省</t>
  </si>
  <si>
    <t>320305198711******</t>
  </si>
  <si>
    <t>杨章炯</t>
  </si>
  <si>
    <t>440512201104******</t>
  </si>
  <si>
    <t>杨梓晨</t>
  </si>
  <si>
    <t>440512201208******</t>
  </si>
  <si>
    <t>濠江(2011)01052W</t>
  </si>
  <si>
    <t>徐美</t>
  </si>
  <si>
    <t>440500195709******</t>
  </si>
  <si>
    <t>杨祥</t>
  </si>
  <si>
    <t>440506198712******</t>
  </si>
  <si>
    <t>杨祥辉</t>
  </si>
  <si>
    <t>440506199010******</t>
  </si>
  <si>
    <t>杨丽频</t>
  </si>
  <si>
    <t>440506198609******</t>
  </si>
  <si>
    <t>濠江(2008)00317W</t>
  </si>
  <si>
    <t>曾永青</t>
  </si>
  <si>
    <t>440500196311******</t>
  </si>
  <si>
    <t>张妙娟</t>
  </si>
  <si>
    <t>440500196711******</t>
  </si>
  <si>
    <t>曾诗进</t>
  </si>
  <si>
    <t>曾诗鹏</t>
  </si>
  <si>
    <t>徐妙纯</t>
  </si>
  <si>
    <t>曾慈懿</t>
  </si>
  <si>
    <t>440521201608******</t>
  </si>
  <si>
    <t>曾一帆</t>
  </si>
  <si>
    <t>440521201710******</t>
  </si>
  <si>
    <t>曾子腾</t>
  </si>
  <si>
    <t>440521201903******</t>
  </si>
  <si>
    <t>濠江(2008）00204W</t>
  </si>
  <si>
    <t>杨招木</t>
  </si>
  <si>
    <t>440500196412******</t>
  </si>
  <si>
    <t>杨飞容</t>
  </si>
  <si>
    <t>440500196810******</t>
  </si>
  <si>
    <t>杨昌平</t>
  </si>
  <si>
    <t>440506199306******</t>
  </si>
  <si>
    <t>杨昌鹏</t>
  </si>
  <si>
    <t>440506199407******</t>
  </si>
  <si>
    <t>杨镇锐</t>
  </si>
  <si>
    <t>440506199711******</t>
  </si>
  <si>
    <t>杨凯斌</t>
  </si>
  <si>
    <t>祖孙</t>
  </si>
  <si>
    <t>440512202006******</t>
  </si>
  <si>
    <t>濠江(2008)00030D</t>
  </si>
  <si>
    <t>林燕璇</t>
  </si>
  <si>
    <t>440506197207******</t>
  </si>
  <si>
    <t>濠江(2010)00963W</t>
  </si>
  <si>
    <t>杨开忠</t>
  </si>
  <si>
    <t>440500196305******</t>
  </si>
  <si>
    <t>邱惜枝</t>
  </si>
  <si>
    <t>440506197101******</t>
  </si>
  <si>
    <t>杨成发</t>
  </si>
  <si>
    <t>440506199501******</t>
  </si>
  <si>
    <t>杨成武</t>
  </si>
  <si>
    <t>440506199605******</t>
  </si>
  <si>
    <t>濠江(2013)01126W</t>
  </si>
  <si>
    <t>陈映霞</t>
  </si>
  <si>
    <t>440500195902******</t>
  </si>
  <si>
    <t>陈冬旭</t>
  </si>
  <si>
    <t>440506198412******</t>
  </si>
  <si>
    <t>陈冬青</t>
  </si>
  <si>
    <t>濠江(2011)01092W</t>
  </si>
  <si>
    <t>陈奕辉</t>
  </si>
  <si>
    <t>陈明英</t>
  </si>
  <si>
    <t>陈世显</t>
  </si>
  <si>
    <t>440506199103******</t>
  </si>
  <si>
    <t>濠江（2017）0009D</t>
  </si>
  <si>
    <t>达埠</t>
  </si>
  <si>
    <t>李秀娟</t>
  </si>
  <si>
    <t>440506198007******</t>
  </si>
  <si>
    <t>邱家醇</t>
  </si>
  <si>
    <t>440512200709******</t>
  </si>
  <si>
    <t>邱家鑫</t>
  </si>
  <si>
    <t>440512200809******</t>
  </si>
  <si>
    <t>濠江（2015）01274D</t>
  </si>
  <si>
    <t>广澳</t>
  </si>
  <si>
    <t>溪头</t>
  </si>
  <si>
    <t>郑塗鱼</t>
  </si>
  <si>
    <t>440506198207******</t>
  </si>
  <si>
    <t>郑玉通</t>
  </si>
  <si>
    <t>父亲</t>
  </si>
  <si>
    <t>440500194805******</t>
  </si>
  <si>
    <t>林乌毛</t>
  </si>
  <si>
    <t>440500195511******</t>
  </si>
  <si>
    <t>濠江(2013）01176W</t>
  </si>
  <si>
    <t>蔡炳明</t>
  </si>
  <si>
    <t>蔡槿雯</t>
  </si>
  <si>
    <t>440512200906******</t>
  </si>
  <si>
    <t>濠江(2015)01288W</t>
  </si>
  <si>
    <t>吴珠琴</t>
  </si>
  <si>
    <t>吴乐茵</t>
  </si>
  <si>
    <t>濠江(2013)01127W</t>
  </si>
  <si>
    <t>林长英</t>
  </si>
  <si>
    <t>440506197212******</t>
  </si>
  <si>
    <t>黄泽钦</t>
  </si>
  <si>
    <t>黄嘉茵</t>
  </si>
  <si>
    <t>440506200011******</t>
  </si>
  <si>
    <t>濠江(2008)00083W</t>
  </si>
  <si>
    <t>郑楚吟　</t>
  </si>
  <si>
    <t>440500196608******</t>
  </si>
  <si>
    <t>余秋林</t>
  </si>
  <si>
    <t>440506198905******</t>
  </si>
  <si>
    <t>余炎林</t>
  </si>
  <si>
    <t>440512199009******</t>
  </si>
  <si>
    <t>余继林</t>
  </si>
  <si>
    <t>440512199407******</t>
  </si>
  <si>
    <t>余锦桦</t>
  </si>
  <si>
    <t>440512201912******</t>
  </si>
  <si>
    <t>濠江(2010)00656W</t>
  </si>
  <si>
    <t>余鸿智</t>
  </si>
  <si>
    <t>440500197007******</t>
  </si>
  <si>
    <t>徐小坚</t>
  </si>
  <si>
    <t>440500197006******</t>
  </si>
  <si>
    <t>余文齡</t>
  </si>
  <si>
    <t>440506200207******</t>
  </si>
  <si>
    <t>余文如</t>
  </si>
  <si>
    <t>440506200009******</t>
  </si>
  <si>
    <t>濠江(2011)01048W</t>
  </si>
  <si>
    <t>徐惜弟</t>
  </si>
  <si>
    <t>郑智杰</t>
  </si>
  <si>
    <t>440506198501******</t>
  </si>
  <si>
    <t>郑智华</t>
  </si>
  <si>
    <t>440506198306******</t>
  </si>
  <si>
    <t>郑晓玲</t>
  </si>
  <si>
    <t>440506198004******</t>
  </si>
  <si>
    <t>濠江(2010）00836D</t>
  </si>
  <si>
    <t>邱传忠</t>
  </si>
  <si>
    <t>440500196903******</t>
  </si>
  <si>
    <t>林乌目</t>
  </si>
  <si>
    <t>440524197209******</t>
  </si>
  <si>
    <t>邱家智</t>
  </si>
  <si>
    <t>440512200204******</t>
  </si>
  <si>
    <t>邱锦芸</t>
  </si>
  <si>
    <t>440512200104******</t>
  </si>
  <si>
    <t>濠江(2008）00189W</t>
  </si>
  <si>
    <t>李廷鑫</t>
  </si>
  <si>
    <t>440500194905******</t>
  </si>
  <si>
    <t>吴茂恋</t>
  </si>
  <si>
    <t>李相烽</t>
  </si>
  <si>
    <t>440506199209******</t>
  </si>
  <si>
    <t>濠江(2016)0001D</t>
  </si>
  <si>
    <t>庄永木</t>
  </si>
  <si>
    <t>440500195504******</t>
  </si>
  <si>
    <t>濠江(2008)00371W</t>
  </si>
  <si>
    <t>李碧凤</t>
  </si>
  <si>
    <t>440500197005******</t>
  </si>
  <si>
    <t>陈享卫</t>
  </si>
  <si>
    <t>陈利雄</t>
  </si>
  <si>
    <t>440506199001******</t>
  </si>
  <si>
    <t>陈利泉</t>
  </si>
  <si>
    <t>440506199112******</t>
  </si>
  <si>
    <t>濠江(2011）01107W</t>
  </si>
  <si>
    <t>徐二扁</t>
  </si>
  <si>
    <t>440500195811******</t>
  </si>
  <si>
    <t>吴淑卿</t>
  </si>
  <si>
    <t>440500196212******</t>
  </si>
  <si>
    <t>徐奇平</t>
  </si>
  <si>
    <t>440506198809******</t>
  </si>
  <si>
    <t>徐奇和</t>
  </si>
  <si>
    <t>440506198912******</t>
  </si>
  <si>
    <t>濠江(2010）00879W</t>
  </si>
  <si>
    <t>邱陶珠</t>
  </si>
  <si>
    <t>440500196109******</t>
  </si>
  <si>
    <t>徐隆仪</t>
  </si>
  <si>
    <t>440500196211******</t>
  </si>
  <si>
    <t>徐英豪</t>
  </si>
  <si>
    <t>440506198906******</t>
  </si>
  <si>
    <t>徐英林</t>
  </si>
  <si>
    <t>濠江（2017）0018W</t>
  </si>
  <si>
    <t>杨基文</t>
  </si>
  <si>
    <t>440506197412******</t>
  </si>
  <si>
    <t>杨丽璇</t>
  </si>
  <si>
    <t>440506198109******</t>
  </si>
  <si>
    <t>杨梓锋</t>
  </si>
  <si>
    <t>440512200912******</t>
  </si>
  <si>
    <t>濠江(2008)00477W</t>
  </si>
  <si>
    <t>邱佩宜</t>
  </si>
  <si>
    <t>440506198405******</t>
  </si>
  <si>
    <t>陈永民</t>
  </si>
  <si>
    <t>丈夫</t>
  </si>
  <si>
    <t>440506197908******</t>
  </si>
  <si>
    <t>陈永霖</t>
  </si>
  <si>
    <t>陈永腾</t>
  </si>
  <si>
    <t>440512200402******</t>
  </si>
  <si>
    <t>濠江(2011）01000W</t>
  </si>
  <si>
    <t>陈昌孝</t>
  </si>
  <si>
    <t>440506197302******</t>
  </si>
  <si>
    <t>吴宏宜</t>
  </si>
  <si>
    <t>440506198608******</t>
  </si>
  <si>
    <t>陈慧欣</t>
  </si>
  <si>
    <t>440512200406******</t>
  </si>
  <si>
    <t>陈慧妮</t>
  </si>
  <si>
    <t>440512201007******</t>
  </si>
  <si>
    <t>陈国庆</t>
  </si>
  <si>
    <t>440512201504******</t>
  </si>
  <si>
    <t>濠江(2008）00144W</t>
  </si>
  <si>
    <t>王细弟</t>
  </si>
  <si>
    <t>440506197210******</t>
  </si>
  <si>
    <t>王嘉鑫</t>
  </si>
  <si>
    <t>440512199804******</t>
  </si>
  <si>
    <t>李惠英</t>
  </si>
  <si>
    <t>440500193709******</t>
  </si>
</sst>
</file>

<file path=xl/styles.xml><?xml version="1.0" encoding="utf-8"?>
<styleSheet xmlns="http://schemas.openxmlformats.org/spreadsheetml/2006/main">
  <numFmts count="2">
    <numFmt numFmtId="178" formatCode="0_ "/>
    <numFmt numFmtId="179" formatCode="0.00_ "/>
  </numFmts>
  <fonts count="1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宋体"/>
      <charset val="134"/>
    </font>
    <font>
      <sz val="10"/>
      <color rgb="FF002060"/>
      <name val="宋体"/>
      <charset val="134"/>
    </font>
    <font>
      <sz val="10"/>
      <color rgb="FFC00000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Tahoma"/>
      <family val="2"/>
    </font>
    <font>
      <sz val="9"/>
      <name val="宋体"/>
      <charset val="134"/>
    </font>
    <font>
      <b/>
      <sz val="9"/>
      <name val="宋体"/>
      <charset val="134"/>
    </font>
    <font>
      <b/>
      <sz val="9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6">
    <xf numFmtId="0" fontId="0" fillId="0" borderId="0">
      <alignment vertical="center"/>
    </xf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/>
    <xf numFmtId="0" fontId="10" fillId="0" borderId="0">
      <alignment vertical="center"/>
    </xf>
    <xf numFmtId="0" fontId="10" fillId="0" borderId="0"/>
    <xf numFmtId="0" fontId="9" fillId="0" borderId="0" applyNumberFormat="0" applyFill="0" applyBorder="0" applyAlignment="0" applyProtection="0"/>
    <xf numFmtId="0" fontId="10" fillId="0" borderId="0"/>
    <xf numFmtId="0" fontId="9" fillId="0" borderId="0" applyNumberFormat="0" applyFill="0" applyBorder="0" applyAlignment="0" applyProtection="0"/>
    <xf numFmtId="0" fontId="10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/>
    <xf numFmtId="0" fontId="10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/>
    <xf numFmtId="0" fontId="10" fillId="0" borderId="0"/>
    <xf numFmtId="0" fontId="9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 applyNumberFormat="0" applyFill="0" applyBorder="0" applyAlignment="0" applyProtection="0"/>
    <xf numFmtId="0" fontId="10" fillId="0" borderId="0"/>
    <xf numFmtId="0" fontId="9" fillId="0" borderId="0" applyNumberFormat="0" applyFill="0" applyBorder="0" applyAlignment="0" applyProtection="0"/>
  </cellStyleXfs>
  <cellXfs count="5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>
      <alignment vertical="center"/>
    </xf>
    <xf numFmtId="0" fontId="0" fillId="2" borderId="0" xfId="0" applyFill="1">
      <alignment vertical="center"/>
    </xf>
    <xf numFmtId="178" fontId="0" fillId="2" borderId="0" xfId="0" applyNumberFormat="1" applyFill="1">
      <alignment vertical="center"/>
    </xf>
    <xf numFmtId="179" fontId="0" fillId="2" borderId="0" xfId="0" applyNumberFormat="1" applyFill="1">
      <alignment vertical="center"/>
    </xf>
    <xf numFmtId="0" fontId="3" fillId="2" borderId="2" xfId="79" applyFont="1" applyFill="1" applyBorder="1" applyAlignment="1">
      <alignment horizontal="center" vertical="center" wrapText="1"/>
    </xf>
    <xf numFmtId="49" fontId="3" fillId="2" borderId="2" xfId="79" applyNumberFormat="1" applyFont="1" applyFill="1" applyBorder="1" applyAlignment="1">
      <alignment horizontal="center" vertical="center" wrapText="1"/>
    </xf>
    <xf numFmtId="178" fontId="3" fillId="2" borderId="2" xfId="79" applyNumberFormat="1" applyFont="1" applyFill="1" applyBorder="1" applyAlignment="1">
      <alignment horizontal="center" vertical="center" wrapText="1"/>
    </xf>
    <xf numFmtId="0" fontId="1" fillId="2" borderId="2" xfId="79" applyFont="1" applyFill="1" applyBorder="1" applyAlignment="1">
      <alignment horizontal="center" vertical="center" wrapText="1"/>
    </xf>
    <xf numFmtId="0" fontId="4" fillId="0" borderId="2" xfId="79" applyFont="1" applyFill="1" applyBorder="1" applyAlignment="1">
      <alignment horizontal="center" vertical="center" wrapText="1"/>
    </xf>
    <xf numFmtId="0" fontId="5" fillId="0" borderId="2" xfId="79" applyFont="1" applyFill="1" applyBorder="1" applyAlignment="1">
      <alignment horizontal="center" vertical="center" wrapText="1"/>
    </xf>
    <xf numFmtId="178" fontId="5" fillId="0" borderId="2" xfId="79" applyNumberFormat="1" applyFont="1" applyFill="1" applyBorder="1" applyAlignment="1">
      <alignment horizontal="center" vertical="center" wrapText="1"/>
    </xf>
    <xf numFmtId="0" fontId="6" fillId="0" borderId="2" xfId="79" applyFont="1" applyFill="1" applyBorder="1" applyAlignment="1">
      <alignment horizontal="center" vertical="center" wrapText="1"/>
    </xf>
    <xf numFmtId="0" fontId="5" fillId="0" borderId="2" xfId="11" applyFont="1" applyFill="1" applyBorder="1" applyAlignment="1">
      <alignment horizontal="center" vertical="center" wrapText="1"/>
    </xf>
    <xf numFmtId="0" fontId="4" fillId="0" borderId="2" xfId="15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178" fontId="4" fillId="0" borderId="2" xfId="5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178" fontId="5" fillId="0" borderId="2" xfId="50" applyNumberFormat="1" applyFont="1" applyFill="1" applyBorder="1" applyAlignment="1">
      <alignment horizontal="center" vertical="center" wrapText="1"/>
    </xf>
    <xf numFmtId="0" fontId="7" fillId="0" borderId="2" xfId="15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8" fillId="0" borderId="2" xfId="15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49" fontId="5" fillId="0" borderId="2" xfId="79" applyNumberFormat="1" applyFont="1" applyFill="1" applyBorder="1" applyAlignment="1">
      <alignment horizontal="center" vertical="center" wrapText="1"/>
    </xf>
    <xf numFmtId="17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9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9" fontId="1" fillId="2" borderId="0" xfId="0" applyNumberFormat="1" applyFont="1" applyFill="1" applyAlignment="1">
      <alignment horizontal="center" vertical="center"/>
    </xf>
    <xf numFmtId="179" fontId="5" fillId="0" borderId="2" xfId="7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2" xfId="15" applyNumberFormat="1" applyFont="1" applyFill="1" applyBorder="1" applyAlignment="1">
      <alignment horizontal="center" vertical="center" wrapText="1"/>
    </xf>
    <xf numFmtId="0" fontId="6" fillId="0" borderId="2" xfId="15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wrapText="1"/>
    </xf>
    <xf numFmtId="0" fontId="4" fillId="0" borderId="2" xfId="11" applyFont="1" applyFill="1" applyBorder="1" applyAlignment="1">
      <alignment horizontal="center" vertical="center" wrapText="1"/>
    </xf>
    <xf numFmtId="178" fontId="5" fillId="0" borderId="2" xfId="11" applyNumberFormat="1" applyFont="1" applyFill="1" applyBorder="1" applyAlignment="1">
      <alignment horizontal="center" vertical="center" wrapText="1"/>
    </xf>
    <xf numFmtId="0" fontId="6" fillId="0" borderId="2" xfId="11" applyFont="1" applyFill="1" applyBorder="1" applyAlignment="1">
      <alignment horizontal="center" vertical="center" wrapText="1"/>
    </xf>
    <xf numFmtId="0" fontId="5" fillId="0" borderId="2" xfId="11" applyFont="1" applyFill="1" applyBorder="1" applyAlignment="1">
      <alignment vertical="center" wrapText="1"/>
    </xf>
    <xf numFmtId="0" fontId="4" fillId="0" borderId="2" xfId="80" applyFont="1" applyFill="1" applyBorder="1" applyAlignment="1">
      <alignment horizontal="center" vertical="center" wrapText="1"/>
    </xf>
    <xf numFmtId="0" fontId="5" fillId="0" borderId="2" xfId="80" applyFont="1" applyFill="1" applyBorder="1" applyAlignment="1">
      <alignment horizontal="center" vertical="center" wrapText="1"/>
    </xf>
    <xf numFmtId="0" fontId="5" fillId="0" borderId="2" xfId="15" applyFont="1" applyFill="1" applyBorder="1" applyAlignment="1">
      <alignment horizontal="center" vertical="center" wrapText="1"/>
    </xf>
    <xf numFmtId="0" fontId="5" fillId="0" borderId="2" xfId="42" applyFont="1" applyFill="1" applyBorder="1" applyAlignment="1">
      <alignment horizontal="center" vertical="center" wrapText="1"/>
    </xf>
    <xf numFmtId="179" fontId="1" fillId="2" borderId="2" xfId="0" applyNumberFormat="1" applyFont="1" applyFill="1" applyBorder="1">
      <alignment vertical="center"/>
    </xf>
    <xf numFmtId="0" fontId="1" fillId="2" borderId="2" xfId="0" applyFont="1" applyFill="1" applyBorder="1">
      <alignment vertical="center"/>
    </xf>
    <xf numFmtId="179" fontId="1" fillId="2" borderId="0" xfId="0" applyNumberFormat="1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</cellXfs>
  <cellStyles count="86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23"/>
    <cellStyle name="常规 2 2 2 3" xfId="24"/>
    <cellStyle name="常规 2 2 2 4" xfId="25"/>
    <cellStyle name="常规 2 2 2 4 2" xfId="26"/>
    <cellStyle name="常规 2 2 2 4 3" xfId="27"/>
    <cellStyle name="常规 2 2 2 4 4" xfId="28"/>
    <cellStyle name="常规 2 2 2 5" xfId="29"/>
    <cellStyle name="常规 2 2 2 6" xfId="30"/>
    <cellStyle name="常规 2 2 2 7" xfId="31"/>
    <cellStyle name="常规 2 2 3" xfId="32"/>
    <cellStyle name="常规 2 2 4" xfId="33"/>
    <cellStyle name="常规 2 2 4 2" xfId="34"/>
    <cellStyle name="常规 2 2 4 3" xfId="35"/>
    <cellStyle name="常规 2 2 4 4" xfId="36"/>
    <cellStyle name="常规 2 2 5" xfId="37"/>
    <cellStyle name="常规 2 2 6" xfId="38"/>
    <cellStyle name="常规 2 2 7" xfId="39"/>
    <cellStyle name="常规 2 3" xfId="40"/>
    <cellStyle name="常规 2 3 2 2 2" xfId="41"/>
    <cellStyle name="常规 2 3 2 5_2016年度818审核名册" xfId="42"/>
    <cellStyle name="常规 2 3 6" xfId="43"/>
    <cellStyle name="常规 2 4" xfId="44"/>
    <cellStyle name="常规 2 4 2 2 2" xfId="45"/>
    <cellStyle name="常规 2 6" xfId="46"/>
    <cellStyle name="常规 2 7" xfId="47"/>
    <cellStyle name="常规 20" xfId="48"/>
    <cellStyle name="常规 21" xfId="49"/>
    <cellStyle name="常规 21 2" xfId="50"/>
    <cellStyle name="常规 22" xfId="51"/>
    <cellStyle name="常规 22 3" xfId="52"/>
    <cellStyle name="常规 22 3 2" xfId="53"/>
    <cellStyle name="常规 22 3 3" xfId="54"/>
    <cellStyle name="常规 22 3 4" xfId="55"/>
    <cellStyle name="常规 22 3 5" xfId="56"/>
    <cellStyle name="常规 22 3 6" xfId="57"/>
    <cellStyle name="常规 23" xfId="58"/>
    <cellStyle name="常规 24" xfId="59"/>
    <cellStyle name="常规 27" xfId="60"/>
    <cellStyle name="常规 28" xfId="61"/>
    <cellStyle name="常规 3" xfId="62"/>
    <cellStyle name="常规 3 2" xfId="63"/>
    <cellStyle name="常规 3 3" xfId="64"/>
    <cellStyle name="常规 3 4" xfId="65"/>
    <cellStyle name="常规 30" xfId="66"/>
    <cellStyle name="常规 31" xfId="67"/>
    <cellStyle name="常规 32" xfId="68"/>
    <cellStyle name="常规 33" xfId="69"/>
    <cellStyle name="常规 34" xfId="70"/>
    <cellStyle name="常规 35" xfId="71"/>
    <cellStyle name="常规 36" xfId="72"/>
    <cellStyle name="常规 37" xfId="73"/>
    <cellStyle name="常规 38" xfId="74"/>
    <cellStyle name="常规 40" xfId="75"/>
    <cellStyle name="常规 41" xfId="76"/>
    <cellStyle name="常规 43" xfId="77"/>
    <cellStyle name="常规 44" xfId="78"/>
    <cellStyle name="常规 47" xfId="79"/>
    <cellStyle name="常规 5" xfId="80"/>
    <cellStyle name="常规 6 3" xfId="81"/>
    <cellStyle name="常规 7" xfId="82"/>
    <cellStyle name="常规 8 7" xfId="83"/>
    <cellStyle name="常规 9 2 5_2016年度818审核名册" xfId="84"/>
    <cellStyle name="常规 9 4" xfId="8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8"/>
  <sheetViews>
    <sheetView tabSelected="1" zoomScale="130" zoomScaleNormal="130" workbookViewId="0">
      <selection activeCell="E2" sqref="E2"/>
    </sheetView>
  </sheetViews>
  <sheetFormatPr defaultColWidth="9" defaultRowHeight="13.5"/>
  <cols>
    <col min="1" max="1" width="4.125" style="3" customWidth="1"/>
    <col min="2" max="2" width="16.875" style="4" customWidth="1"/>
    <col min="3" max="3" width="5.625" style="5" customWidth="1"/>
    <col min="4" max="4" width="5.25" style="5" customWidth="1"/>
    <col min="5" max="5" width="7.25" style="5" customWidth="1"/>
    <col min="6" max="6" width="6.25" style="5" customWidth="1"/>
    <col min="7" max="7" width="17.375" style="6" customWidth="1"/>
    <col min="8" max="8" width="6.25" style="5" customWidth="1"/>
    <col min="9" max="9" width="9.75" style="7" customWidth="1"/>
    <col min="10" max="10" width="8.625" style="7" customWidth="1"/>
    <col min="11" max="11" width="8.375" style="5" customWidth="1"/>
    <col min="12" max="12" width="6.625" style="5" customWidth="1"/>
    <col min="13" max="16384" width="9" style="5"/>
  </cols>
  <sheetData>
    <row r="1" spans="1:12" ht="45.75" customHeight="1">
      <c r="A1" s="53" t="s">
        <v>0</v>
      </c>
      <c r="B1" s="54"/>
      <c r="C1" s="53"/>
      <c r="D1" s="53"/>
      <c r="E1" s="53"/>
      <c r="F1" s="53"/>
      <c r="G1" s="55"/>
      <c r="H1" s="53"/>
      <c r="I1" s="56"/>
      <c r="J1" s="56"/>
      <c r="K1" s="53"/>
      <c r="L1" s="53"/>
    </row>
    <row r="2" spans="1:12" ht="62.25" customHeight="1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10" t="s">
        <v>7</v>
      </c>
      <c r="H2" s="8" t="s">
        <v>8</v>
      </c>
      <c r="I2" s="28" t="s">
        <v>9</v>
      </c>
      <c r="J2" s="28" t="s">
        <v>10</v>
      </c>
      <c r="K2" s="8" t="s">
        <v>11</v>
      </c>
      <c r="L2" s="29" t="s">
        <v>12</v>
      </c>
    </row>
    <row r="3" spans="1:12" s="1" customFormat="1" ht="13.5" customHeight="1">
      <c r="A3" s="11">
        <v>1</v>
      </c>
      <c r="B3" s="12" t="s">
        <v>13</v>
      </c>
      <c r="C3" s="12" t="s">
        <v>14</v>
      </c>
      <c r="D3" s="12" t="s">
        <v>14</v>
      </c>
      <c r="E3" s="12" t="s">
        <v>15</v>
      </c>
      <c r="F3" s="13"/>
      <c r="G3" s="14" t="s">
        <v>16</v>
      </c>
      <c r="H3" s="13">
        <v>5</v>
      </c>
      <c r="I3" s="30">
        <f>(2000+3000+1500+3000)/4</f>
        <v>2375</v>
      </c>
      <c r="J3" s="30">
        <v>7.42</v>
      </c>
      <c r="K3" s="13" t="s">
        <v>17</v>
      </c>
      <c r="L3" s="31" t="s">
        <v>18</v>
      </c>
    </row>
    <row r="4" spans="1:12" s="1" customFormat="1" ht="13.5" customHeight="1">
      <c r="A4" s="8"/>
      <c r="B4" s="15"/>
      <c r="C4" s="15"/>
      <c r="D4" s="15"/>
      <c r="E4" s="12" t="s">
        <v>19</v>
      </c>
      <c r="F4" s="13" t="s">
        <v>20</v>
      </c>
      <c r="G4" s="14" t="s">
        <v>21</v>
      </c>
      <c r="H4" s="13"/>
      <c r="I4" s="30"/>
      <c r="J4" s="30"/>
      <c r="K4" s="13"/>
      <c r="L4" s="31"/>
    </row>
    <row r="5" spans="1:12" s="1" customFormat="1" ht="13.5" customHeight="1">
      <c r="A5" s="8"/>
      <c r="B5" s="15"/>
      <c r="C5" s="15"/>
      <c r="D5" s="15"/>
      <c r="E5" s="12" t="s">
        <v>22</v>
      </c>
      <c r="F5" s="13" t="s">
        <v>23</v>
      </c>
      <c r="G5" s="14" t="s">
        <v>24</v>
      </c>
      <c r="H5" s="13"/>
      <c r="I5" s="30"/>
      <c r="J5" s="30"/>
      <c r="K5" s="13"/>
      <c r="L5" s="31"/>
    </row>
    <row r="6" spans="1:12" s="1" customFormat="1" ht="13.5" customHeight="1">
      <c r="A6" s="8"/>
      <c r="B6" s="15"/>
      <c r="C6" s="15"/>
      <c r="D6" s="15"/>
      <c r="E6" s="12" t="s">
        <v>25</v>
      </c>
      <c r="F6" s="13" t="s">
        <v>23</v>
      </c>
      <c r="G6" s="14" t="s">
        <v>24</v>
      </c>
      <c r="H6" s="13"/>
      <c r="I6" s="30"/>
      <c r="J6" s="30"/>
      <c r="K6" s="13"/>
      <c r="L6" s="31"/>
    </row>
    <row r="7" spans="1:12" s="1" customFormat="1" ht="13.5" customHeight="1">
      <c r="A7" s="8"/>
      <c r="B7" s="15"/>
      <c r="C7" s="15"/>
      <c r="D7" s="15"/>
      <c r="E7" s="12" t="s">
        <v>26</v>
      </c>
      <c r="F7" s="13" t="s">
        <v>27</v>
      </c>
      <c r="G7" s="14" t="s">
        <v>28</v>
      </c>
      <c r="H7" s="13"/>
      <c r="I7" s="30"/>
      <c r="J7" s="30"/>
      <c r="K7" s="13"/>
      <c r="L7" s="31"/>
    </row>
    <row r="8" spans="1:12" s="1" customFormat="1" ht="13.5" customHeight="1">
      <c r="A8" s="11">
        <v>2</v>
      </c>
      <c r="B8" s="12" t="s">
        <v>29</v>
      </c>
      <c r="C8" s="12" t="s">
        <v>30</v>
      </c>
      <c r="D8" s="12" t="s">
        <v>30</v>
      </c>
      <c r="E8" s="12" t="s">
        <v>31</v>
      </c>
      <c r="F8" s="13"/>
      <c r="G8" s="14" t="s">
        <v>32</v>
      </c>
      <c r="H8" s="13">
        <v>5</v>
      </c>
      <c r="I8" s="30">
        <v>900</v>
      </c>
      <c r="J8" s="30">
        <v>3</v>
      </c>
      <c r="K8" s="13" t="s">
        <v>17</v>
      </c>
      <c r="L8" s="31" t="s">
        <v>18</v>
      </c>
    </row>
    <row r="9" spans="1:12" s="1" customFormat="1" ht="13.5" customHeight="1">
      <c r="A9" s="8"/>
      <c r="B9" s="15"/>
      <c r="C9" s="15"/>
      <c r="D9" s="15"/>
      <c r="E9" s="12" t="s">
        <v>33</v>
      </c>
      <c r="F9" s="13" t="s">
        <v>34</v>
      </c>
      <c r="G9" s="14" t="s">
        <v>35</v>
      </c>
      <c r="H9" s="13"/>
      <c r="I9" s="30"/>
      <c r="J9" s="30"/>
      <c r="K9" s="13"/>
      <c r="L9" s="31"/>
    </row>
    <row r="10" spans="1:12" s="1" customFormat="1" ht="13.5" customHeight="1">
      <c r="A10" s="8"/>
      <c r="B10" s="15"/>
      <c r="C10" s="15"/>
      <c r="D10" s="15"/>
      <c r="E10" s="12" t="s">
        <v>36</v>
      </c>
      <c r="F10" s="13" t="s">
        <v>20</v>
      </c>
      <c r="G10" s="14" t="s">
        <v>37</v>
      </c>
      <c r="H10" s="13"/>
      <c r="I10" s="30"/>
      <c r="J10" s="30"/>
      <c r="K10" s="13"/>
      <c r="L10" s="31"/>
    </row>
    <row r="11" spans="1:12" s="1" customFormat="1" ht="13.5" customHeight="1">
      <c r="A11" s="8"/>
      <c r="B11" s="15"/>
      <c r="C11" s="15"/>
      <c r="D11" s="15"/>
      <c r="E11" s="12" t="s">
        <v>38</v>
      </c>
      <c r="F11" s="13" t="s">
        <v>23</v>
      </c>
      <c r="G11" s="14" t="s">
        <v>39</v>
      </c>
      <c r="H11" s="13"/>
      <c r="I11" s="30"/>
      <c r="J11" s="30"/>
      <c r="K11" s="13"/>
      <c r="L11" s="31"/>
    </row>
    <row r="12" spans="1:12" s="1" customFormat="1" ht="13.5" customHeight="1">
      <c r="A12" s="8"/>
      <c r="B12" s="15"/>
      <c r="C12" s="15"/>
      <c r="D12" s="15"/>
      <c r="E12" s="12" t="s">
        <v>40</v>
      </c>
      <c r="F12" s="13" t="s">
        <v>27</v>
      </c>
      <c r="G12" s="14" t="s">
        <v>41</v>
      </c>
      <c r="H12" s="13"/>
      <c r="I12" s="30"/>
      <c r="J12" s="30"/>
      <c r="K12" s="13"/>
      <c r="L12" s="31"/>
    </row>
    <row r="13" spans="1:12" s="1" customFormat="1" ht="13.5" customHeight="1">
      <c r="A13" s="11">
        <v>3</v>
      </c>
      <c r="B13" s="12" t="s">
        <v>42</v>
      </c>
      <c r="C13" s="12" t="s">
        <v>14</v>
      </c>
      <c r="D13" s="12" t="s">
        <v>43</v>
      </c>
      <c r="E13" s="12" t="s">
        <v>44</v>
      </c>
      <c r="F13" s="13"/>
      <c r="G13" s="14" t="s">
        <v>45</v>
      </c>
      <c r="H13" s="13">
        <v>2</v>
      </c>
      <c r="I13" s="30">
        <v>1500</v>
      </c>
      <c r="J13" s="30">
        <v>5.9</v>
      </c>
      <c r="K13" s="13" t="s">
        <v>17</v>
      </c>
      <c r="L13" s="31" t="s">
        <v>18</v>
      </c>
    </row>
    <row r="14" spans="1:12" s="1" customFormat="1" ht="13.5" customHeight="1">
      <c r="A14" s="8"/>
      <c r="B14" s="15"/>
      <c r="C14" s="12"/>
      <c r="D14" s="15"/>
      <c r="E14" s="12" t="s">
        <v>46</v>
      </c>
      <c r="F14" s="13" t="s">
        <v>34</v>
      </c>
      <c r="G14" s="14" t="s">
        <v>47</v>
      </c>
      <c r="H14" s="13"/>
      <c r="I14" s="30"/>
      <c r="J14" s="30"/>
      <c r="K14" s="13"/>
      <c r="L14" s="31"/>
    </row>
    <row r="15" spans="1:12" s="1" customFormat="1" ht="13.5" customHeight="1">
      <c r="A15" s="11">
        <v>4</v>
      </c>
      <c r="B15" s="12" t="s">
        <v>48</v>
      </c>
      <c r="C15" s="12" t="s">
        <v>14</v>
      </c>
      <c r="D15" s="12" t="s">
        <v>49</v>
      </c>
      <c r="E15" s="12" t="s">
        <v>50</v>
      </c>
      <c r="F15" s="13"/>
      <c r="G15" s="14" t="s">
        <v>51</v>
      </c>
      <c r="H15" s="13">
        <v>4</v>
      </c>
      <c r="I15" s="30">
        <v>286.66666666666703</v>
      </c>
      <c r="J15" s="30">
        <v>0</v>
      </c>
      <c r="K15" s="13" t="s">
        <v>52</v>
      </c>
      <c r="L15" s="31" t="s">
        <v>18</v>
      </c>
    </row>
    <row r="16" spans="1:12" s="1" customFormat="1" ht="13.5" customHeight="1">
      <c r="A16" s="8"/>
      <c r="B16" s="15"/>
      <c r="C16" s="12"/>
      <c r="D16" s="15"/>
      <c r="E16" s="12" t="s">
        <v>53</v>
      </c>
      <c r="F16" s="13" t="s">
        <v>20</v>
      </c>
      <c r="G16" s="14" t="s">
        <v>54</v>
      </c>
      <c r="H16" s="16"/>
      <c r="I16" s="30"/>
      <c r="J16" s="30"/>
      <c r="K16" s="16"/>
      <c r="L16" s="31"/>
    </row>
    <row r="17" spans="1:12" s="1" customFormat="1" ht="13.5" customHeight="1">
      <c r="A17" s="8"/>
      <c r="B17" s="15"/>
      <c r="C17" s="12"/>
      <c r="D17" s="15"/>
      <c r="E17" s="12" t="s">
        <v>55</v>
      </c>
      <c r="F17" s="13" t="s">
        <v>23</v>
      </c>
      <c r="G17" s="14" t="s">
        <v>56</v>
      </c>
      <c r="H17" s="16"/>
      <c r="I17" s="30"/>
      <c r="J17" s="30"/>
      <c r="K17" s="16"/>
      <c r="L17" s="31"/>
    </row>
    <row r="18" spans="1:12" s="1" customFormat="1" ht="13.5" customHeight="1">
      <c r="A18" s="8"/>
      <c r="B18" s="15"/>
      <c r="C18" s="12"/>
      <c r="D18" s="15"/>
      <c r="E18" s="12" t="s">
        <v>57</v>
      </c>
      <c r="F18" s="13" t="s">
        <v>27</v>
      </c>
      <c r="G18" s="14" t="s">
        <v>58</v>
      </c>
      <c r="H18" s="16"/>
      <c r="I18" s="30"/>
      <c r="J18" s="30"/>
      <c r="K18" s="16"/>
      <c r="L18" s="31"/>
    </row>
    <row r="19" spans="1:12" s="1" customFormat="1" ht="13.5" customHeight="1">
      <c r="A19" s="11">
        <v>5</v>
      </c>
      <c r="B19" s="12" t="s">
        <v>59</v>
      </c>
      <c r="C19" s="12" t="s">
        <v>14</v>
      </c>
      <c r="D19" s="12" t="s">
        <v>14</v>
      </c>
      <c r="E19" s="12" t="s">
        <v>60</v>
      </c>
      <c r="F19" s="13"/>
      <c r="G19" s="14" t="s">
        <v>61</v>
      </c>
      <c r="H19" s="13">
        <v>4</v>
      </c>
      <c r="I19" s="30">
        <f>2500/4</f>
        <v>625</v>
      </c>
      <c r="J19" s="30">
        <v>1.75</v>
      </c>
      <c r="K19" s="13" t="s">
        <v>17</v>
      </c>
      <c r="L19" s="31" t="s">
        <v>18</v>
      </c>
    </row>
    <row r="20" spans="1:12" s="1" customFormat="1" ht="13.5" customHeight="1">
      <c r="A20" s="8"/>
      <c r="B20" s="15"/>
      <c r="C20" s="15"/>
      <c r="D20" s="15"/>
      <c r="E20" s="12" t="s">
        <v>62</v>
      </c>
      <c r="F20" s="13" t="s">
        <v>20</v>
      </c>
      <c r="G20" s="14" t="s">
        <v>63</v>
      </c>
      <c r="H20" s="13"/>
      <c r="I20" s="30"/>
      <c r="J20" s="30"/>
      <c r="K20" s="13"/>
      <c r="L20" s="31"/>
    </row>
    <row r="21" spans="1:12" s="1" customFormat="1" ht="13.5" customHeight="1">
      <c r="A21" s="8"/>
      <c r="B21" s="15"/>
      <c r="C21" s="15"/>
      <c r="D21" s="15"/>
      <c r="E21" s="12" t="s">
        <v>64</v>
      </c>
      <c r="F21" s="13" t="s">
        <v>65</v>
      </c>
      <c r="G21" s="14" t="s">
        <v>66</v>
      </c>
      <c r="H21" s="13"/>
      <c r="I21" s="30"/>
      <c r="J21" s="30"/>
      <c r="K21" s="13"/>
      <c r="L21" s="31"/>
    </row>
    <row r="22" spans="1:12" s="1" customFormat="1" ht="13.5" customHeight="1">
      <c r="A22" s="8"/>
      <c r="B22" s="15"/>
      <c r="C22" s="15"/>
      <c r="D22" s="15"/>
      <c r="E22" s="12" t="s">
        <v>67</v>
      </c>
      <c r="F22" s="13" t="s">
        <v>27</v>
      </c>
      <c r="G22" s="14" t="s">
        <v>68</v>
      </c>
      <c r="H22" s="13"/>
      <c r="I22" s="30"/>
      <c r="J22" s="30"/>
      <c r="K22" s="13"/>
      <c r="L22" s="31"/>
    </row>
    <row r="23" spans="1:12" s="1" customFormat="1" ht="13.5" customHeight="1">
      <c r="A23" s="11">
        <v>6</v>
      </c>
      <c r="B23" s="17" t="s">
        <v>69</v>
      </c>
      <c r="C23" s="18" t="s">
        <v>70</v>
      </c>
      <c r="D23" s="18" t="s">
        <v>70</v>
      </c>
      <c r="E23" s="18" t="s">
        <v>71</v>
      </c>
      <c r="F23" s="18"/>
      <c r="G23" s="19" t="s">
        <v>72</v>
      </c>
      <c r="H23" s="18">
        <v>1</v>
      </c>
      <c r="I23" s="30">
        <v>1400</v>
      </c>
      <c r="J23" s="30">
        <v>0</v>
      </c>
      <c r="K23" s="18" t="s">
        <v>17</v>
      </c>
      <c r="L23" s="31" t="s">
        <v>18</v>
      </c>
    </row>
    <row r="24" spans="1:12" s="1" customFormat="1" ht="13.5" customHeight="1">
      <c r="A24" s="11">
        <v>7</v>
      </c>
      <c r="B24" s="12" t="s">
        <v>73</v>
      </c>
      <c r="C24" s="12" t="s">
        <v>14</v>
      </c>
      <c r="D24" s="12" t="s">
        <v>14</v>
      </c>
      <c r="E24" s="12" t="s">
        <v>74</v>
      </c>
      <c r="F24" s="13"/>
      <c r="G24" s="14" t="s">
        <v>75</v>
      </c>
      <c r="H24" s="13">
        <v>5</v>
      </c>
      <c r="I24" s="30">
        <f>(3500+3000)/5</f>
        <v>1300</v>
      </c>
      <c r="J24" s="30">
        <v>0</v>
      </c>
      <c r="K24" s="13" t="s">
        <v>17</v>
      </c>
      <c r="L24" s="31" t="s">
        <v>18</v>
      </c>
    </row>
    <row r="25" spans="1:12" s="1" customFormat="1" ht="13.5" customHeight="1">
      <c r="A25" s="8"/>
      <c r="B25" s="15"/>
      <c r="C25" s="12"/>
      <c r="D25" s="15"/>
      <c r="E25" s="12" t="s">
        <v>76</v>
      </c>
      <c r="F25" s="13" t="s">
        <v>20</v>
      </c>
      <c r="G25" s="14" t="s">
        <v>77</v>
      </c>
      <c r="H25" s="13"/>
      <c r="I25" s="30"/>
      <c r="J25" s="30"/>
      <c r="K25" s="13"/>
      <c r="L25" s="31"/>
    </row>
    <row r="26" spans="1:12" s="1" customFormat="1" ht="13.5" customHeight="1">
      <c r="A26" s="8"/>
      <c r="B26" s="15"/>
      <c r="C26" s="12"/>
      <c r="D26" s="15"/>
      <c r="E26" s="12" t="s">
        <v>78</v>
      </c>
      <c r="F26" s="13" t="s">
        <v>23</v>
      </c>
      <c r="G26" s="14" t="s">
        <v>79</v>
      </c>
      <c r="H26" s="13"/>
      <c r="I26" s="30"/>
      <c r="J26" s="30"/>
      <c r="K26" s="13"/>
      <c r="L26" s="31"/>
    </row>
    <row r="27" spans="1:12" s="1" customFormat="1" ht="13.5" customHeight="1">
      <c r="A27" s="8"/>
      <c r="B27" s="15"/>
      <c r="C27" s="12"/>
      <c r="D27" s="15"/>
      <c r="E27" s="12" t="s">
        <v>80</v>
      </c>
      <c r="F27" s="13" t="s">
        <v>23</v>
      </c>
      <c r="G27" s="14" t="s">
        <v>81</v>
      </c>
      <c r="H27" s="13"/>
      <c r="I27" s="30"/>
      <c r="J27" s="30"/>
      <c r="K27" s="13"/>
      <c r="L27" s="31"/>
    </row>
    <row r="28" spans="1:12" s="1" customFormat="1" ht="13.5" customHeight="1">
      <c r="A28" s="8"/>
      <c r="B28" s="15"/>
      <c r="C28" s="12"/>
      <c r="D28" s="15"/>
      <c r="E28" s="12" t="s">
        <v>82</v>
      </c>
      <c r="F28" s="13" t="s">
        <v>23</v>
      </c>
      <c r="G28" s="14" t="s">
        <v>83</v>
      </c>
      <c r="H28" s="13"/>
      <c r="I28" s="30"/>
      <c r="J28" s="30"/>
      <c r="K28" s="13"/>
      <c r="L28" s="31"/>
    </row>
    <row r="29" spans="1:12" s="1" customFormat="1" ht="13.5" customHeight="1">
      <c r="A29" s="11">
        <v>8</v>
      </c>
      <c r="B29" s="12" t="s">
        <v>84</v>
      </c>
      <c r="C29" s="12" t="s">
        <v>14</v>
      </c>
      <c r="D29" s="12" t="s">
        <v>49</v>
      </c>
      <c r="E29" s="12" t="s">
        <v>85</v>
      </c>
      <c r="F29" s="13"/>
      <c r="G29" s="14" t="s">
        <v>86</v>
      </c>
      <c r="H29" s="13">
        <v>5</v>
      </c>
      <c r="I29" s="30">
        <v>1000</v>
      </c>
      <c r="J29" s="30">
        <v>0</v>
      </c>
      <c r="K29" s="13" t="s">
        <v>17</v>
      </c>
      <c r="L29" s="31" t="s">
        <v>18</v>
      </c>
    </row>
    <row r="30" spans="1:12" s="1" customFormat="1" ht="13.5" customHeight="1">
      <c r="A30" s="8"/>
      <c r="B30" s="15"/>
      <c r="C30" s="12"/>
      <c r="D30" s="15"/>
      <c r="E30" s="12" t="s">
        <v>87</v>
      </c>
      <c r="F30" s="13" t="s">
        <v>20</v>
      </c>
      <c r="G30" s="14" t="s">
        <v>88</v>
      </c>
      <c r="H30" s="13"/>
      <c r="I30" s="30"/>
      <c r="J30" s="30"/>
      <c r="K30" s="13"/>
      <c r="L30" s="31"/>
    </row>
    <row r="31" spans="1:12" s="1" customFormat="1" ht="13.5" customHeight="1">
      <c r="A31" s="8"/>
      <c r="B31" s="15"/>
      <c r="C31" s="12"/>
      <c r="D31" s="15"/>
      <c r="E31" s="12" t="s">
        <v>89</v>
      </c>
      <c r="F31" s="13" t="s">
        <v>27</v>
      </c>
      <c r="G31" s="14" t="s">
        <v>90</v>
      </c>
      <c r="H31" s="13"/>
      <c r="I31" s="30"/>
      <c r="J31" s="30"/>
      <c r="K31" s="13"/>
      <c r="L31" s="31"/>
    </row>
    <row r="32" spans="1:12" s="1" customFormat="1" ht="13.5" customHeight="1">
      <c r="A32" s="8"/>
      <c r="B32" s="15"/>
      <c r="C32" s="12"/>
      <c r="D32" s="15"/>
      <c r="E32" s="12" t="s">
        <v>91</v>
      </c>
      <c r="F32" s="13" t="s">
        <v>23</v>
      </c>
      <c r="G32" s="14" t="s">
        <v>92</v>
      </c>
      <c r="H32" s="13"/>
      <c r="I32" s="30"/>
      <c r="J32" s="30"/>
      <c r="K32" s="13"/>
      <c r="L32" s="31"/>
    </row>
    <row r="33" spans="1:12" s="1" customFormat="1" ht="13.5" customHeight="1">
      <c r="A33" s="8"/>
      <c r="B33" s="15"/>
      <c r="C33" s="12"/>
      <c r="D33" s="15"/>
      <c r="E33" s="12" t="s">
        <v>93</v>
      </c>
      <c r="F33" s="13" t="s">
        <v>94</v>
      </c>
      <c r="G33" s="14" t="s">
        <v>95</v>
      </c>
      <c r="H33" s="13"/>
      <c r="I33" s="30"/>
      <c r="J33" s="30"/>
      <c r="K33" s="13"/>
      <c r="L33" s="31"/>
    </row>
    <row r="34" spans="1:12" s="1" customFormat="1" ht="13.5" customHeight="1">
      <c r="A34" s="11">
        <v>9</v>
      </c>
      <c r="B34" s="12" t="s">
        <v>96</v>
      </c>
      <c r="C34" s="12" t="s">
        <v>14</v>
      </c>
      <c r="D34" s="12" t="s">
        <v>14</v>
      </c>
      <c r="E34" s="12" t="s">
        <v>97</v>
      </c>
      <c r="F34" s="13"/>
      <c r="G34" s="14" t="s">
        <v>98</v>
      </c>
      <c r="H34" s="13">
        <v>4</v>
      </c>
      <c r="I34" s="30">
        <v>500</v>
      </c>
      <c r="J34" s="30">
        <v>0</v>
      </c>
      <c r="K34" s="13" t="s">
        <v>17</v>
      </c>
      <c r="L34" s="31" t="s">
        <v>18</v>
      </c>
    </row>
    <row r="35" spans="1:12" s="1" customFormat="1" ht="13.5" customHeight="1">
      <c r="A35" s="8"/>
      <c r="B35" s="15"/>
      <c r="C35" s="15"/>
      <c r="D35" s="15"/>
      <c r="E35" s="12" t="s">
        <v>99</v>
      </c>
      <c r="F35" s="13" t="s">
        <v>20</v>
      </c>
      <c r="G35" s="14" t="s">
        <v>100</v>
      </c>
      <c r="H35" s="13"/>
      <c r="I35" s="30"/>
      <c r="J35" s="30"/>
      <c r="K35" s="13"/>
      <c r="L35" s="31"/>
    </row>
    <row r="36" spans="1:12" s="1" customFormat="1" ht="13.5" customHeight="1">
      <c r="A36" s="8"/>
      <c r="B36" s="15"/>
      <c r="C36" s="15"/>
      <c r="D36" s="15"/>
      <c r="E36" s="12" t="s">
        <v>101</v>
      </c>
      <c r="F36" s="13" t="s">
        <v>23</v>
      </c>
      <c r="G36" s="14" t="s">
        <v>102</v>
      </c>
      <c r="H36" s="13"/>
      <c r="I36" s="30"/>
      <c r="J36" s="30"/>
      <c r="K36" s="13"/>
      <c r="L36" s="31"/>
    </row>
    <row r="37" spans="1:12" s="1" customFormat="1" ht="12.95" customHeight="1">
      <c r="A37" s="20"/>
      <c r="B37" s="15"/>
      <c r="C37" s="15"/>
      <c r="D37" s="15"/>
      <c r="E37" s="12" t="s">
        <v>103</v>
      </c>
      <c r="F37" s="13" t="s">
        <v>27</v>
      </c>
      <c r="G37" s="14" t="s">
        <v>104</v>
      </c>
      <c r="H37" s="13"/>
      <c r="I37" s="30"/>
      <c r="J37" s="30"/>
      <c r="K37" s="13"/>
      <c r="L37" s="31"/>
    </row>
    <row r="38" spans="1:12" s="1" customFormat="1" ht="13.5" customHeight="1">
      <c r="A38" s="20">
        <v>10</v>
      </c>
      <c r="B38" s="17" t="s">
        <v>105</v>
      </c>
      <c r="C38" s="18" t="s">
        <v>14</v>
      </c>
      <c r="D38" s="18" t="s">
        <v>106</v>
      </c>
      <c r="E38" s="18" t="s">
        <v>107</v>
      </c>
      <c r="F38" s="21"/>
      <c r="G38" s="22" t="s">
        <v>108</v>
      </c>
      <c r="H38" s="21">
        <v>3</v>
      </c>
      <c r="I38" s="30">
        <v>1500</v>
      </c>
      <c r="J38" s="30">
        <v>0</v>
      </c>
      <c r="K38" s="21" t="s">
        <v>17</v>
      </c>
      <c r="L38" s="31" t="s">
        <v>18</v>
      </c>
    </row>
    <row r="39" spans="1:12" s="1" customFormat="1" ht="13.5" customHeight="1">
      <c r="A39" s="20"/>
      <c r="B39" s="23"/>
      <c r="C39" s="18"/>
      <c r="D39" s="24"/>
      <c r="E39" s="18" t="s">
        <v>109</v>
      </c>
      <c r="F39" s="21" t="s">
        <v>20</v>
      </c>
      <c r="G39" s="22" t="s">
        <v>45</v>
      </c>
      <c r="H39" s="21"/>
      <c r="I39" s="30"/>
      <c r="J39" s="30"/>
      <c r="K39" s="21"/>
      <c r="L39" s="31"/>
    </row>
    <row r="40" spans="1:12" s="1" customFormat="1" ht="13.5" customHeight="1">
      <c r="A40" s="20"/>
      <c r="B40" s="23"/>
      <c r="C40" s="18"/>
      <c r="D40" s="24"/>
      <c r="E40" s="18" t="s">
        <v>110</v>
      </c>
      <c r="F40" s="21" t="s">
        <v>27</v>
      </c>
      <c r="G40" s="22" t="s">
        <v>111</v>
      </c>
      <c r="H40" s="21"/>
      <c r="I40" s="30"/>
      <c r="J40" s="30"/>
      <c r="K40" s="21"/>
      <c r="L40" s="31"/>
    </row>
    <row r="41" spans="1:12" s="1" customFormat="1" ht="13.5" customHeight="1">
      <c r="A41" s="20">
        <v>11</v>
      </c>
      <c r="B41" s="12" t="s">
        <v>112</v>
      </c>
      <c r="C41" s="12" t="s">
        <v>14</v>
      </c>
      <c r="D41" s="12" t="s">
        <v>106</v>
      </c>
      <c r="E41" s="12" t="s">
        <v>113</v>
      </c>
      <c r="F41" s="13"/>
      <c r="G41" s="14" t="s">
        <v>114</v>
      </c>
      <c r="H41" s="13">
        <v>4</v>
      </c>
      <c r="I41" s="32">
        <f>(2500+3000)/4</f>
        <v>1375</v>
      </c>
      <c r="J41" s="30">
        <v>0</v>
      </c>
      <c r="K41" s="13" t="s">
        <v>17</v>
      </c>
      <c r="L41" s="31" t="s">
        <v>18</v>
      </c>
    </row>
    <row r="42" spans="1:12" s="1" customFormat="1" ht="13.5" customHeight="1">
      <c r="A42" s="20"/>
      <c r="B42" s="15"/>
      <c r="C42" s="12"/>
      <c r="D42" s="15"/>
      <c r="E42" s="12" t="s">
        <v>115</v>
      </c>
      <c r="F42" s="13" t="s">
        <v>116</v>
      </c>
      <c r="G42" s="14" t="s">
        <v>117</v>
      </c>
      <c r="H42" s="13"/>
      <c r="I42" s="33"/>
      <c r="J42" s="33"/>
      <c r="K42" s="34"/>
      <c r="L42" s="31"/>
    </row>
    <row r="43" spans="1:12" s="1" customFormat="1" ht="13.5" customHeight="1">
      <c r="A43" s="20"/>
      <c r="B43" s="15"/>
      <c r="C43" s="12"/>
      <c r="D43" s="15"/>
      <c r="E43" s="12" t="s">
        <v>118</v>
      </c>
      <c r="F43" s="13" t="s">
        <v>20</v>
      </c>
      <c r="G43" s="14" t="s">
        <v>119</v>
      </c>
      <c r="H43" s="13"/>
      <c r="I43" s="33"/>
      <c r="J43" s="33"/>
      <c r="K43" s="34"/>
      <c r="L43" s="31"/>
    </row>
    <row r="44" spans="1:12" s="1" customFormat="1" ht="13.5" customHeight="1">
      <c r="A44" s="20"/>
      <c r="B44" s="15"/>
      <c r="C44" s="12"/>
      <c r="D44" s="15"/>
      <c r="E44" s="12" t="s">
        <v>120</v>
      </c>
      <c r="F44" s="13" t="s">
        <v>34</v>
      </c>
      <c r="G44" s="14" t="s">
        <v>121</v>
      </c>
      <c r="H44" s="13"/>
      <c r="I44" s="33"/>
      <c r="J44" s="33"/>
      <c r="K44" s="34"/>
      <c r="L44" s="31"/>
    </row>
    <row r="45" spans="1:12" s="1" customFormat="1" ht="13.5" customHeight="1">
      <c r="A45" s="20">
        <v>12</v>
      </c>
      <c r="B45" s="12" t="s">
        <v>122</v>
      </c>
      <c r="C45" s="12" t="s">
        <v>14</v>
      </c>
      <c r="D45" s="12" t="s">
        <v>49</v>
      </c>
      <c r="E45" s="12" t="s">
        <v>123</v>
      </c>
      <c r="F45" s="13"/>
      <c r="G45" s="14" t="s">
        <v>124</v>
      </c>
      <c r="H45" s="13">
        <v>5</v>
      </c>
      <c r="I45" s="30">
        <f>(4000+3000)/5</f>
        <v>1400</v>
      </c>
      <c r="J45" s="30">
        <v>0</v>
      </c>
      <c r="K45" s="13" t="s">
        <v>17</v>
      </c>
      <c r="L45" s="31" t="s">
        <v>18</v>
      </c>
    </row>
    <row r="46" spans="1:12" s="1" customFormat="1" ht="13.5" customHeight="1">
      <c r="A46" s="20"/>
      <c r="B46" s="15"/>
      <c r="C46" s="12"/>
      <c r="D46" s="15"/>
      <c r="E46" s="12" t="s">
        <v>125</v>
      </c>
      <c r="F46" s="13" t="s">
        <v>34</v>
      </c>
      <c r="G46" s="14" t="s">
        <v>126</v>
      </c>
      <c r="H46" s="13"/>
      <c r="I46" s="30"/>
      <c r="J46" s="30"/>
      <c r="K46" s="13"/>
      <c r="L46" s="31"/>
    </row>
    <row r="47" spans="1:12" s="1" customFormat="1" ht="13.5" customHeight="1">
      <c r="A47" s="20"/>
      <c r="B47" s="15"/>
      <c r="C47" s="12"/>
      <c r="D47" s="15"/>
      <c r="E47" s="12" t="s">
        <v>127</v>
      </c>
      <c r="F47" s="13" t="s">
        <v>34</v>
      </c>
      <c r="G47" s="14" t="s">
        <v>128</v>
      </c>
      <c r="H47" s="13"/>
      <c r="I47" s="30"/>
      <c r="J47" s="30"/>
      <c r="K47" s="13"/>
      <c r="L47" s="31"/>
    </row>
    <row r="48" spans="1:12" s="1" customFormat="1" ht="13.5" customHeight="1">
      <c r="A48" s="20"/>
      <c r="B48" s="15"/>
      <c r="C48" s="12"/>
      <c r="D48" s="15"/>
      <c r="E48" s="12" t="s">
        <v>129</v>
      </c>
      <c r="F48" s="13" t="s">
        <v>116</v>
      </c>
      <c r="G48" s="14" t="s">
        <v>130</v>
      </c>
      <c r="H48" s="13"/>
      <c r="I48" s="30"/>
      <c r="J48" s="30"/>
      <c r="K48" s="13"/>
      <c r="L48" s="31"/>
    </row>
    <row r="49" spans="1:12" s="1" customFormat="1" ht="13.5" customHeight="1">
      <c r="A49" s="20"/>
      <c r="B49" s="15"/>
      <c r="C49" s="12"/>
      <c r="D49" s="15"/>
      <c r="E49" s="12" t="s">
        <v>131</v>
      </c>
      <c r="F49" s="13" t="s">
        <v>116</v>
      </c>
      <c r="G49" s="14" t="s">
        <v>132</v>
      </c>
      <c r="H49" s="13"/>
      <c r="I49" s="30"/>
      <c r="J49" s="30"/>
      <c r="K49" s="13"/>
      <c r="L49" s="31"/>
    </row>
    <row r="50" spans="1:12" s="1" customFormat="1" ht="13.5" customHeight="1">
      <c r="A50" s="20">
        <v>13</v>
      </c>
      <c r="B50" s="12" t="s">
        <v>133</v>
      </c>
      <c r="C50" s="12" t="s">
        <v>14</v>
      </c>
      <c r="D50" s="12" t="s">
        <v>134</v>
      </c>
      <c r="E50" s="12" t="s">
        <v>135</v>
      </c>
      <c r="F50" s="13"/>
      <c r="G50" s="14" t="s">
        <v>136</v>
      </c>
      <c r="H50" s="13">
        <v>3</v>
      </c>
      <c r="I50" s="30">
        <f>1720/3</f>
        <v>573.33333333333303</v>
      </c>
      <c r="J50" s="30">
        <v>0</v>
      </c>
      <c r="K50" s="13" t="s">
        <v>137</v>
      </c>
      <c r="L50" s="31" t="s">
        <v>18</v>
      </c>
    </row>
    <row r="51" spans="1:12" s="1" customFormat="1" ht="13.5" customHeight="1">
      <c r="A51" s="20"/>
      <c r="B51" s="15"/>
      <c r="C51" s="12"/>
      <c r="D51" s="15"/>
      <c r="E51" s="12" t="s">
        <v>138</v>
      </c>
      <c r="F51" s="13" t="s">
        <v>27</v>
      </c>
      <c r="G51" s="14" t="s">
        <v>139</v>
      </c>
      <c r="H51" s="13"/>
      <c r="I51" s="30"/>
      <c r="J51" s="30"/>
      <c r="K51" s="13"/>
      <c r="L51" s="31"/>
    </row>
    <row r="52" spans="1:12" s="1" customFormat="1" ht="13.5" customHeight="1">
      <c r="A52" s="20"/>
      <c r="B52" s="15"/>
      <c r="C52" s="12"/>
      <c r="D52" s="15"/>
      <c r="E52" s="12" t="s">
        <v>140</v>
      </c>
      <c r="F52" s="13" t="s">
        <v>27</v>
      </c>
      <c r="G52" s="14" t="s">
        <v>141</v>
      </c>
      <c r="H52" s="13"/>
      <c r="I52" s="30"/>
      <c r="J52" s="30"/>
      <c r="K52" s="13"/>
      <c r="L52" s="31"/>
    </row>
    <row r="53" spans="1:12" s="1" customFormat="1" ht="13.5" customHeight="1">
      <c r="A53" s="20">
        <v>14</v>
      </c>
      <c r="B53" s="12" t="s">
        <v>142</v>
      </c>
      <c r="C53" s="12" t="s">
        <v>30</v>
      </c>
      <c r="D53" s="12" t="s">
        <v>30</v>
      </c>
      <c r="E53" s="12" t="s">
        <v>143</v>
      </c>
      <c r="F53" s="13"/>
      <c r="G53" s="14" t="s">
        <v>144</v>
      </c>
      <c r="H53" s="13">
        <v>1</v>
      </c>
      <c r="I53" s="30">
        <v>1720</v>
      </c>
      <c r="J53" s="30">
        <v>0</v>
      </c>
      <c r="K53" s="13" t="s">
        <v>17</v>
      </c>
      <c r="L53" s="31" t="s">
        <v>18</v>
      </c>
    </row>
    <row r="54" spans="1:12" s="1" customFormat="1" ht="13.5" customHeight="1">
      <c r="A54" s="20">
        <v>15</v>
      </c>
      <c r="B54" s="12" t="s">
        <v>145</v>
      </c>
      <c r="C54" s="12" t="s">
        <v>14</v>
      </c>
      <c r="D54" s="12" t="s">
        <v>134</v>
      </c>
      <c r="E54" s="12" t="s">
        <v>146</v>
      </c>
      <c r="F54" s="13"/>
      <c r="G54" s="14" t="s">
        <v>144</v>
      </c>
      <c r="H54" s="13">
        <v>4</v>
      </c>
      <c r="I54" s="30">
        <f>(1720+1720)/4</f>
        <v>860</v>
      </c>
      <c r="J54" s="30">
        <v>0</v>
      </c>
      <c r="K54" s="13" t="s">
        <v>147</v>
      </c>
      <c r="L54" s="31" t="s">
        <v>18</v>
      </c>
    </row>
    <row r="55" spans="1:12" s="1" customFormat="1" ht="13.5" customHeight="1">
      <c r="A55" s="20"/>
      <c r="B55" s="15"/>
      <c r="C55" s="12"/>
      <c r="D55" s="15"/>
      <c r="E55" s="12" t="s">
        <v>148</v>
      </c>
      <c r="F55" s="13" t="s">
        <v>20</v>
      </c>
      <c r="G55" s="14" t="s">
        <v>149</v>
      </c>
      <c r="H55" s="13"/>
      <c r="I55" s="30"/>
      <c r="J55" s="30"/>
      <c r="K55" s="13"/>
      <c r="L55" s="31"/>
    </row>
    <row r="56" spans="1:12" s="1" customFormat="1" ht="13.5" customHeight="1">
      <c r="A56" s="20"/>
      <c r="B56" s="15"/>
      <c r="C56" s="12"/>
      <c r="D56" s="15"/>
      <c r="E56" s="12" t="s">
        <v>150</v>
      </c>
      <c r="F56" s="13" t="s">
        <v>23</v>
      </c>
      <c r="G56" s="14" t="s">
        <v>121</v>
      </c>
      <c r="H56" s="13"/>
      <c r="I56" s="30"/>
      <c r="J56" s="30"/>
      <c r="K56" s="13"/>
      <c r="L56" s="31"/>
    </row>
    <row r="57" spans="1:12" s="1" customFormat="1" ht="13.5" customHeight="1">
      <c r="A57" s="20"/>
      <c r="B57" s="15"/>
      <c r="C57" s="12"/>
      <c r="D57" s="15"/>
      <c r="E57" s="12" t="s">
        <v>151</v>
      </c>
      <c r="F57" s="13" t="s">
        <v>27</v>
      </c>
      <c r="G57" s="14" t="s">
        <v>152</v>
      </c>
      <c r="H57" s="13"/>
      <c r="I57" s="30"/>
      <c r="J57" s="30"/>
      <c r="K57" s="13"/>
      <c r="L57" s="31"/>
    </row>
    <row r="58" spans="1:12" s="1" customFormat="1" ht="13.5" customHeight="1">
      <c r="A58" s="20">
        <v>16</v>
      </c>
      <c r="B58" s="17" t="s">
        <v>153</v>
      </c>
      <c r="C58" s="12" t="s">
        <v>14</v>
      </c>
      <c r="D58" s="18" t="s">
        <v>49</v>
      </c>
      <c r="E58" s="18" t="s">
        <v>154</v>
      </c>
      <c r="F58" s="21"/>
      <c r="G58" s="22" t="s">
        <v>155</v>
      </c>
      <c r="H58" s="21">
        <v>3</v>
      </c>
      <c r="I58" s="30">
        <f>(1720+1720)/3</f>
        <v>1146.6666666666699</v>
      </c>
      <c r="J58" s="33">
        <v>2.33</v>
      </c>
      <c r="K58" s="21" t="s">
        <v>17</v>
      </c>
      <c r="L58" s="31" t="s">
        <v>18</v>
      </c>
    </row>
    <row r="59" spans="1:12" s="1" customFormat="1" ht="13.5" customHeight="1">
      <c r="A59" s="20"/>
      <c r="B59" s="25"/>
      <c r="C59" s="12"/>
      <c r="D59" s="26"/>
      <c r="E59" s="26" t="s">
        <v>156</v>
      </c>
      <c r="F59" s="21" t="s">
        <v>20</v>
      </c>
      <c r="G59" s="22" t="s">
        <v>157</v>
      </c>
      <c r="H59" s="21"/>
      <c r="I59" s="30"/>
      <c r="J59" s="30"/>
      <c r="K59" s="21"/>
      <c r="L59" s="31"/>
    </row>
    <row r="60" spans="1:12" s="1" customFormat="1" ht="13.5" customHeight="1">
      <c r="A60" s="20"/>
      <c r="B60" s="25"/>
      <c r="C60" s="12"/>
      <c r="D60" s="26"/>
      <c r="E60" s="26" t="s">
        <v>158</v>
      </c>
      <c r="F60" s="21" t="s">
        <v>27</v>
      </c>
      <c r="G60" s="22" t="s">
        <v>159</v>
      </c>
      <c r="H60" s="21"/>
      <c r="I60" s="30"/>
      <c r="J60" s="30"/>
      <c r="K60" s="21"/>
      <c r="L60" s="31"/>
    </row>
    <row r="61" spans="1:12" s="1" customFormat="1" ht="13.5" customHeight="1">
      <c r="A61" s="20">
        <v>17</v>
      </c>
      <c r="B61" s="15" t="s">
        <v>160</v>
      </c>
      <c r="C61" s="15" t="s">
        <v>14</v>
      </c>
      <c r="D61" s="15" t="s">
        <v>49</v>
      </c>
      <c r="E61" s="12" t="s">
        <v>161</v>
      </c>
      <c r="F61" s="13" t="s">
        <v>162</v>
      </c>
      <c r="G61" s="27" t="s">
        <v>163</v>
      </c>
      <c r="H61" s="13">
        <v>4</v>
      </c>
      <c r="I61" s="32">
        <f>2500/3</f>
        <v>833.33333333333303</v>
      </c>
      <c r="J61" s="13">
        <v>0</v>
      </c>
      <c r="K61" s="21" t="s">
        <v>17</v>
      </c>
      <c r="L61" s="31" t="s">
        <v>18</v>
      </c>
    </row>
    <row r="62" spans="1:12" s="1" customFormat="1" ht="13.5" customHeight="1">
      <c r="A62" s="20"/>
      <c r="B62" s="15"/>
      <c r="C62" s="15"/>
      <c r="D62" s="15"/>
      <c r="E62" s="12" t="s">
        <v>164</v>
      </c>
      <c r="F62" s="13" t="s">
        <v>34</v>
      </c>
      <c r="G62" s="27" t="s">
        <v>165</v>
      </c>
      <c r="H62" s="13"/>
      <c r="I62" s="33"/>
      <c r="J62" s="13"/>
      <c r="K62" s="21"/>
      <c r="L62" s="31"/>
    </row>
    <row r="63" spans="1:12" s="1" customFormat="1" ht="13.5" customHeight="1">
      <c r="A63" s="20"/>
      <c r="B63" s="15"/>
      <c r="C63" s="15"/>
      <c r="D63" s="15"/>
      <c r="E63" s="12" t="s">
        <v>166</v>
      </c>
      <c r="F63" s="13" t="s">
        <v>167</v>
      </c>
      <c r="G63" s="27" t="s">
        <v>168</v>
      </c>
      <c r="H63" s="13"/>
      <c r="I63" s="33"/>
      <c r="J63" s="13"/>
      <c r="K63" s="21"/>
      <c r="L63" s="31"/>
    </row>
    <row r="64" spans="1:12" s="1" customFormat="1" ht="13.5" customHeight="1">
      <c r="A64" s="20">
        <v>18</v>
      </c>
      <c r="B64" s="12" t="s">
        <v>169</v>
      </c>
      <c r="C64" s="12" t="s">
        <v>14</v>
      </c>
      <c r="D64" s="12" t="s">
        <v>106</v>
      </c>
      <c r="E64" s="12" t="s">
        <v>170</v>
      </c>
      <c r="F64" s="13"/>
      <c r="G64" s="14" t="s">
        <v>171</v>
      </c>
      <c r="H64" s="13">
        <v>4</v>
      </c>
      <c r="I64" s="30">
        <f>(1720+2500+2500+3000)/4</f>
        <v>2430</v>
      </c>
      <c r="J64" s="30">
        <v>0</v>
      </c>
      <c r="K64" s="13" t="s">
        <v>17</v>
      </c>
      <c r="L64" s="31" t="s">
        <v>18</v>
      </c>
    </row>
    <row r="65" spans="1:12" s="1" customFormat="1" ht="13.5" customHeight="1">
      <c r="A65" s="20"/>
      <c r="B65" s="15"/>
      <c r="C65" s="12"/>
      <c r="D65" s="15"/>
      <c r="E65" s="12" t="s">
        <v>172</v>
      </c>
      <c r="F65" s="13" t="s">
        <v>23</v>
      </c>
      <c r="G65" s="14" t="s">
        <v>173</v>
      </c>
      <c r="H65" s="13"/>
      <c r="I65" s="30"/>
      <c r="J65" s="30"/>
      <c r="K65" s="13"/>
      <c r="L65" s="31"/>
    </row>
    <row r="66" spans="1:12" s="1" customFormat="1" ht="13.5" customHeight="1">
      <c r="A66" s="20"/>
      <c r="B66" s="15"/>
      <c r="C66" s="12"/>
      <c r="D66" s="15"/>
      <c r="E66" s="12" t="s">
        <v>174</v>
      </c>
      <c r="F66" s="13" t="s">
        <v>23</v>
      </c>
      <c r="G66" s="14" t="s">
        <v>175</v>
      </c>
      <c r="H66" s="13"/>
      <c r="I66" s="30"/>
      <c r="J66" s="30"/>
      <c r="K66" s="13"/>
      <c r="L66" s="31"/>
    </row>
    <row r="67" spans="1:12" s="1" customFormat="1" ht="13.5" customHeight="1">
      <c r="A67" s="20"/>
      <c r="B67" s="15"/>
      <c r="C67" s="12"/>
      <c r="D67" s="15"/>
      <c r="E67" s="12" t="s">
        <v>176</v>
      </c>
      <c r="F67" s="13" t="s">
        <v>27</v>
      </c>
      <c r="G67" s="14" t="s">
        <v>177</v>
      </c>
      <c r="H67" s="13"/>
      <c r="I67" s="30"/>
      <c r="J67" s="30"/>
      <c r="K67" s="13"/>
      <c r="L67" s="31"/>
    </row>
    <row r="68" spans="1:12" s="1" customFormat="1" ht="13.5" customHeight="1">
      <c r="A68" s="20">
        <v>19</v>
      </c>
      <c r="B68" s="12" t="s">
        <v>178</v>
      </c>
      <c r="C68" s="12" t="s">
        <v>14</v>
      </c>
      <c r="D68" s="12" t="s">
        <v>14</v>
      </c>
      <c r="E68" s="12" t="s">
        <v>179</v>
      </c>
      <c r="F68" s="13"/>
      <c r="G68" s="14" t="s">
        <v>180</v>
      </c>
      <c r="H68" s="13">
        <v>5</v>
      </c>
      <c r="I68" s="30">
        <f>8000/5</f>
        <v>1600</v>
      </c>
      <c r="J68" s="30">
        <v>1.6</v>
      </c>
      <c r="K68" s="13" t="s">
        <v>17</v>
      </c>
      <c r="L68" s="31" t="s">
        <v>18</v>
      </c>
    </row>
    <row r="69" spans="1:12" s="1" customFormat="1" ht="13.5" customHeight="1">
      <c r="A69" s="20"/>
      <c r="B69" s="15"/>
      <c r="C69" s="12"/>
      <c r="D69" s="15"/>
      <c r="E69" s="12" t="s">
        <v>181</v>
      </c>
      <c r="F69" s="13" t="s">
        <v>20</v>
      </c>
      <c r="G69" s="14" t="s">
        <v>182</v>
      </c>
      <c r="H69" s="13"/>
      <c r="I69" s="30"/>
      <c r="J69" s="30"/>
      <c r="K69" s="13"/>
      <c r="L69" s="31"/>
    </row>
    <row r="70" spans="1:12" s="1" customFormat="1" ht="13.5" customHeight="1">
      <c r="A70" s="20"/>
      <c r="B70" s="15"/>
      <c r="C70" s="12"/>
      <c r="D70" s="15"/>
      <c r="E70" s="12" t="s">
        <v>183</v>
      </c>
      <c r="F70" s="13" t="s">
        <v>23</v>
      </c>
      <c r="G70" s="14" t="s">
        <v>184</v>
      </c>
      <c r="H70" s="13"/>
      <c r="I70" s="30"/>
      <c r="J70" s="30"/>
      <c r="K70" s="13"/>
      <c r="L70" s="31"/>
    </row>
    <row r="71" spans="1:12" s="1" customFormat="1" ht="13.5" customHeight="1">
      <c r="A71" s="20"/>
      <c r="B71" s="15"/>
      <c r="C71" s="12"/>
      <c r="D71" s="15"/>
      <c r="E71" s="12" t="s">
        <v>185</v>
      </c>
      <c r="F71" s="13" t="s">
        <v>23</v>
      </c>
      <c r="G71" s="14" t="s">
        <v>186</v>
      </c>
      <c r="H71" s="13"/>
      <c r="I71" s="30"/>
      <c r="J71" s="30"/>
      <c r="K71" s="13"/>
      <c r="L71" s="31"/>
    </row>
    <row r="72" spans="1:12" s="1" customFormat="1" ht="13.5" customHeight="1">
      <c r="A72" s="20"/>
      <c r="B72" s="15"/>
      <c r="C72" s="12"/>
      <c r="D72" s="15"/>
      <c r="E72" s="12" t="s">
        <v>187</v>
      </c>
      <c r="F72" s="13" t="s">
        <v>94</v>
      </c>
      <c r="G72" s="14" t="s">
        <v>188</v>
      </c>
      <c r="H72" s="13"/>
      <c r="I72" s="30"/>
      <c r="J72" s="30"/>
      <c r="K72" s="13"/>
      <c r="L72" s="31"/>
    </row>
    <row r="73" spans="1:12" s="1" customFormat="1" ht="13.5" customHeight="1">
      <c r="A73" s="20">
        <v>20</v>
      </c>
      <c r="B73" s="15" t="s">
        <v>189</v>
      </c>
      <c r="C73" s="12" t="s">
        <v>14</v>
      </c>
      <c r="D73" s="15" t="s">
        <v>14</v>
      </c>
      <c r="E73" s="12" t="s">
        <v>190</v>
      </c>
      <c r="F73" s="13"/>
      <c r="G73" s="14" t="s">
        <v>191</v>
      </c>
      <c r="H73" s="13">
        <v>3</v>
      </c>
      <c r="I73" s="30">
        <v>1000</v>
      </c>
      <c r="J73" s="30">
        <v>0</v>
      </c>
      <c r="K73" s="13" t="s">
        <v>17</v>
      </c>
      <c r="L73" s="31" t="s">
        <v>18</v>
      </c>
    </row>
    <row r="74" spans="1:12" s="1" customFormat="1" ht="13.5" customHeight="1">
      <c r="A74" s="20"/>
      <c r="B74" s="15"/>
      <c r="C74" s="12"/>
      <c r="D74" s="15"/>
      <c r="E74" s="12" t="s">
        <v>192</v>
      </c>
      <c r="F74" s="13" t="s">
        <v>34</v>
      </c>
      <c r="G74" s="14" t="s">
        <v>193</v>
      </c>
      <c r="H74" s="13"/>
      <c r="I74" s="30"/>
      <c r="J74" s="30"/>
      <c r="K74" s="13"/>
      <c r="L74" s="31"/>
    </row>
    <row r="75" spans="1:12" s="1" customFormat="1" ht="13.5" customHeight="1">
      <c r="A75" s="20"/>
      <c r="B75" s="15"/>
      <c r="C75" s="12"/>
      <c r="D75" s="15"/>
      <c r="E75" s="12" t="s">
        <v>194</v>
      </c>
      <c r="F75" s="13" t="s">
        <v>34</v>
      </c>
      <c r="G75" s="14" t="s">
        <v>195</v>
      </c>
      <c r="H75" s="13"/>
      <c r="I75" s="30"/>
      <c r="J75" s="30"/>
      <c r="K75" s="13"/>
      <c r="L75" s="31"/>
    </row>
    <row r="76" spans="1:12" s="1" customFormat="1" ht="13.5" customHeight="1">
      <c r="A76" s="20">
        <v>21</v>
      </c>
      <c r="B76" s="35" t="s">
        <v>196</v>
      </c>
      <c r="C76" s="12" t="s">
        <v>14</v>
      </c>
      <c r="D76" s="35" t="s">
        <v>14</v>
      </c>
      <c r="E76" s="35" t="s">
        <v>197</v>
      </c>
      <c r="F76" s="35"/>
      <c r="G76" s="36" t="s">
        <v>198</v>
      </c>
      <c r="H76" s="35">
        <v>4</v>
      </c>
      <c r="I76" s="30">
        <f>4500/4</f>
        <v>1125</v>
      </c>
      <c r="J76" s="30">
        <v>9.4600000000000009</v>
      </c>
      <c r="K76" s="35" t="s">
        <v>17</v>
      </c>
      <c r="L76" s="31" t="s">
        <v>18</v>
      </c>
    </row>
    <row r="77" spans="1:12" s="1" customFormat="1" ht="13.5" customHeight="1">
      <c r="A77" s="20"/>
      <c r="B77" s="35"/>
      <c r="C77" s="12"/>
      <c r="D77" s="35"/>
      <c r="E77" s="35" t="s">
        <v>199</v>
      </c>
      <c r="F77" s="37" t="s">
        <v>20</v>
      </c>
      <c r="G77" s="38" t="s">
        <v>200</v>
      </c>
      <c r="H77" s="37"/>
      <c r="I77" s="30"/>
      <c r="J77" s="30"/>
      <c r="K77" s="37"/>
      <c r="L77" s="31"/>
    </row>
    <row r="78" spans="1:12" s="1" customFormat="1" ht="13.5" customHeight="1">
      <c r="A78" s="20"/>
      <c r="B78" s="35"/>
      <c r="C78" s="12"/>
      <c r="D78" s="35"/>
      <c r="E78" s="35" t="s">
        <v>201</v>
      </c>
      <c r="F78" s="37" t="s">
        <v>27</v>
      </c>
      <c r="G78" s="38" t="s">
        <v>202</v>
      </c>
      <c r="H78" s="37"/>
      <c r="I78" s="30"/>
      <c r="J78" s="30"/>
      <c r="K78" s="37"/>
      <c r="L78" s="31"/>
    </row>
    <row r="79" spans="1:12" s="1" customFormat="1" ht="13.5" customHeight="1">
      <c r="A79" s="20"/>
      <c r="B79" s="35"/>
      <c r="C79" s="12"/>
      <c r="D79" s="35"/>
      <c r="E79" s="35" t="s">
        <v>203</v>
      </c>
      <c r="F79" s="37" t="s">
        <v>204</v>
      </c>
      <c r="G79" s="38" t="s">
        <v>205</v>
      </c>
      <c r="H79" s="37"/>
      <c r="I79" s="30"/>
      <c r="J79" s="30"/>
      <c r="K79" s="37"/>
      <c r="L79" s="31"/>
    </row>
    <row r="80" spans="1:12" s="1" customFormat="1" ht="13.5" customHeight="1">
      <c r="A80" s="20">
        <v>22</v>
      </c>
      <c r="B80" s="12" t="s">
        <v>206</v>
      </c>
      <c r="C80" s="12" t="s">
        <v>14</v>
      </c>
      <c r="D80" s="12" t="s">
        <v>134</v>
      </c>
      <c r="E80" s="12" t="s">
        <v>207</v>
      </c>
      <c r="F80" s="13"/>
      <c r="G80" s="14" t="s">
        <v>208</v>
      </c>
      <c r="H80" s="13">
        <v>9</v>
      </c>
      <c r="I80" s="30">
        <v>500</v>
      </c>
      <c r="J80" s="30">
        <v>1.67</v>
      </c>
      <c r="K80" s="13" t="s">
        <v>17</v>
      </c>
      <c r="L80" s="31" t="s">
        <v>18</v>
      </c>
    </row>
    <row r="81" spans="1:12" s="1" customFormat="1" ht="13.5" customHeight="1">
      <c r="A81" s="20"/>
      <c r="B81" s="15"/>
      <c r="C81" s="15"/>
      <c r="D81" s="15"/>
      <c r="E81" s="12" t="s">
        <v>209</v>
      </c>
      <c r="F81" s="13" t="s">
        <v>20</v>
      </c>
      <c r="G81" s="14" t="s">
        <v>210</v>
      </c>
      <c r="H81" s="13"/>
      <c r="I81" s="30"/>
      <c r="J81" s="30"/>
      <c r="K81" s="13"/>
      <c r="L81" s="31"/>
    </row>
    <row r="82" spans="1:12" s="1" customFormat="1" ht="13.5" customHeight="1">
      <c r="A82" s="20"/>
      <c r="B82" s="15"/>
      <c r="C82" s="15"/>
      <c r="D82" s="15"/>
      <c r="E82" s="12" t="s">
        <v>211</v>
      </c>
      <c r="F82" s="13" t="s">
        <v>23</v>
      </c>
      <c r="G82" s="14" t="s">
        <v>212</v>
      </c>
      <c r="H82" s="13"/>
      <c r="I82" s="30"/>
      <c r="J82" s="30"/>
      <c r="K82" s="13"/>
      <c r="L82" s="31"/>
    </row>
    <row r="83" spans="1:12" s="1" customFormat="1" ht="13.5" customHeight="1">
      <c r="A83" s="20"/>
      <c r="B83" s="15"/>
      <c r="C83" s="15"/>
      <c r="D83" s="15"/>
      <c r="E83" s="12" t="s">
        <v>213</v>
      </c>
      <c r="F83" s="13" t="s">
        <v>23</v>
      </c>
      <c r="G83" s="14" t="s">
        <v>214</v>
      </c>
      <c r="H83" s="13"/>
      <c r="I83" s="30"/>
      <c r="J83" s="30"/>
      <c r="K83" s="13"/>
      <c r="L83" s="31"/>
    </row>
    <row r="84" spans="1:12" s="1" customFormat="1" ht="13.5" customHeight="1">
      <c r="A84" s="20"/>
      <c r="B84" s="15"/>
      <c r="C84" s="15"/>
      <c r="D84" s="15"/>
      <c r="E84" s="12" t="s">
        <v>215</v>
      </c>
      <c r="F84" s="13" t="s">
        <v>94</v>
      </c>
      <c r="G84" s="14" t="s">
        <v>216</v>
      </c>
      <c r="H84" s="13"/>
      <c r="I84" s="30"/>
      <c r="J84" s="30"/>
      <c r="K84" s="13"/>
      <c r="L84" s="31"/>
    </row>
    <row r="85" spans="1:12" s="1" customFormat="1" ht="13.5" customHeight="1">
      <c r="A85" s="20"/>
      <c r="B85" s="15"/>
      <c r="C85" s="15"/>
      <c r="D85" s="15"/>
      <c r="E85" s="12" t="s">
        <v>217</v>
      </c>
      <c r="F85" s="13" t="s">
        <v>218</v>
      </c>
      <c r="G85" s="14" t="s">
        <v>219</v>
      </c>
      <c r="H85" s="13"/>
      <c r="I85" s="30"/>
      <c r="J85" s="30"/>
      <c r="K85" s="13"/>
      <c r="L85" s="31"/>
    </row>
    <row r="86" spans="1:12" s="1" customFormat="1" ht="13.5" customHeight="1">
      <c r="A86" s="20"/>
      <c r="B86" s="15"/>
      <c r="C86" s="15"/>
      <c r="D86" s="15"/>
      <c r="E86" s="12" t="s">
        <v>220</v>
      </c>
      <c r="F86" s="13" t="s">
        <v>218</v>
      </c>
      <c r="G86" s="14" t="s">
        <v>221</v>
      </c>
      <c r="H86" s="13"/>
      <c r="I86" s="30"/>
      <c r="J86" s="30"/>
      <c r="K86" s="13"/>
      <c r="L86" s="31"/>
    </row>
    <row r="87" spans="1:12" s="1" customFormat="1" ht="13.5" customHeight="1">
      <c r="A87" s="20"/>
      <c r="B87" s="15"/>
      <c r="C87" s="15"/>
      <c r="D87" s="15"/>
      <c r="E87" s="12" t="s">
        <v>222</v>
      </c>
      <c r="F87" s="13" t="s">
        <v>218</v>
      </c>
      <c r="G87" s="14" t="s">
        <v>223</v>
      </c>
      <c r="H87" s="13"/>
      <c r="I87" s="30"/>
      <c r="J87" s="30"/>
      <c r="K87" s="13"/>
      <c r="L87" s="31"/>
    </row>
    <row r="88" spans="1:12" s="1" customFormat="1" ht="13.5" customHeight="1">
      <c r="A88" s="20"/>
      <c r="B88" s="15"/>
      <c r="C88" s="15"/>
      <c r="D88" s="15"/>
      <c r="E88" s="12" t="s">
        <v>224</v>
      </c>
      <c r="F88" s="13" t="s">
        <v>225</v>
      </c>
      <c r="G88" s="14" t="s">
        <v>226</v>
      </c>
      <c r="H88" s="13"/>
      <c r="I88" s="30"/>
      <c r="J88" s="30"/>
      <c r="K88" s="13"/>
      <c r="L88" s="31"/>
    </row>
    <row r="89" spans="1:12" s="1" customFormat="1" ht="13.5" customHeight="1">
      <c r="A89" s="20">
        <v>23</v>
      </c>
      <c r="B89" s="12" t="s">
        <v>227</v>
      </c>
      <c r="C89" s="12" t="s">
        <v>14</v>
      </c>
      <c r="D89" s="12" t="s">
        <v>134</v>
      </c>
      <c r="E89" s="12" t="s">
        <v>228</v>
      </c>
      <c r="F89" s="13"/>
      <c r="G89" s="14" t="s">
        <v>108</v>
      </c>
      <c r="H89" s="13">
        <v>4</v>
      </c>
      <c r="I89" s="30">
        <f>1500/4</f>
        <v>375</v>
      </c>
      <c r="J89" s="30">
        <v>0</v>
      </c>
      <c r="K89" s="13" t="s">
        <v>17</v>
      </c>
      <c r="L89" s="31" t="s">
        <v>18</v>
      </c>
    </row>
    <row r="90" spans="1:12" s="1" customFormat="1" ht="13.5" customHeight="1">
      <c r="A90" s="20"/>
      <c r="B90" s="13"/>
      <c r="C90" s="12"/>
      <c r="D90" s="13"/>
      <c r="E90" s="13" t="s">
        <v>229</v>
      </c>
      <c r="F90" s="13" t="s">
        <v>20</v>
      </c>
      <c r="G90" s="14" t="s">
        <v>230</v>
      </c>
      <c r="H90" s="13"/>
      <c r="I90" s="30"/>
      <c r="J90" s="30"/>
      <c r="K90" s="13"/>
      <c r="L90" s="31"/>
    </row>
    <row r="91" spans="1:12" s="1" customFormat="1" ht="13.5" customHeight="1">
      <c r="A91" s="20"/>
      <c r="B91" s="13"/>
      <c r="C91" s="12"/>
      <c r="D91" s="13"/>
      <c r="E91" s="13" t="s">
        <v>231</v>
      </c>
      <c r="F91" s="13" t="s">
        <v>23</v>
      </c>
      <c r="G91" s="14" t="s">
        <v>232</v>
      </c>
      <c r="H91" s="13"/>
      <c r="I91" s="30"/>
      <c r="J91" s="30"/>
      <c r="K91" s="13"/>
      <c r="L91" s="31"/>
    </row>
    <row r="92" spans="1:12" s="1" customFormat="1" ht="13.5" customHeight="1">
      <c r="A92" s="20"/>
      <c r="B92" s="13"/>
      <c r="C92" s="12"/>
      <c r="D92" s="13"/>
      <c r="E92" s="13" t="s">
        <v>233</v>
      </c>
      <c r="F92" s="13" t="s">
        <v>27</v>
      </c>
      <c r="G92" s="14" t="s">
        <v>234</v>
      </c>
      <c r="H92" s="13"/>
      <c r="I92" s="30"/>
      <c r="J92" s="30"/>
      <c r="K92" s="13"/>
      <c r="L92" s="31"/>
    </row>
    <row r="93" spans="1:12" s="1" customFormat="1" ht="13.5" customHeight="1">
      <c r="A93" s="20">
        <v>24</v>
      </c>
      <c r="B93" s="12" t="s">
        <v>235</v>
      </c>
      <c r="C93" s="12" t="s">
        <v>14</v>
      </c>
      <c r="D93" s="12" t="s">
        <v>106</v>
      </c>
      <c r="E93" s="12" t="s">
        <v>236</v>
      </c>
      <c r="F93" s="13"/>
      <c r="G93" s="14" t="s">
        <v>237</v>
      </c>
      <c r="H93" s="13">
        <v>3</v>
      </c>
      <c r="I93" s="32">
        <f>(1720+1720)/3</f>
        <v>1146.6666666666699</v>
      </c>
      <c r="J93" s="33">
        <v>0</v>
      </c>
      <c r="K93" s="13" t="s">
        <v>17</v>
      </c>
      <c r="L93" s="31" t="s">
        <v>18</v>
      </c>
    </row>
    <row r="94" spans="1:12" s="1" customFormat="1" ht="13.5" customHeight="1">
      <c r="A94" s="20"/>
      <c r="B94" s="15"/>
      <c r="C94" s="12"/>
      <c r="D94" s="15"/>
      <c r="E94" s="12" t="s">
        <v>238</v>
      </c>
      <c r="F94" s="13" t="s">
        <v>23</v>
      </c>
      <c r="G94" s="14" t="s">
        <v>239</v>
      </c>
      <c r="H94" s="13"/>
      <c r="I94" s="33"/>
      <c r="J94" s="33"/>
      <c r="K94" s="13"/>
      <c r="L94" s="31"/>
    </row>
    <row r="95" spans="1:12" s="1" customFormat="1" ht="13.5" customHeight="1">
      <c r="A95" s="20"/>
      <c r="B95" s="15"/>
      <c r="C95" s="12"/>
      <c r="D95" s="15"/>
      <c r="E95" s="12" t="s">
        <v>240</v>
      </c>
      <c r="F95" s="13" t="s">
        <v>27</v>
      </c>
      <c r="G95" s="14" t="s">
        <v>241</v>
      </c>
      <c r="H95" s="13"/>
      <c r="I95" s="33"/>
      <c r="J95" s="33"/>
      <c r="K95" s="13"/>
      <c r="L95" s="31"/>
    </row>
    <row r="96" spans="1:12" s="1" customFormat="1" ht="13.5" customHeight="1">
      <c r="A96" s="20">
        <v>25</v>
      </c>
      <c r="B96" s="12" t="s">
        <v>242</v>
      </c>
      <c r="C96" s="12" t="s">
        <v>14</v>
      </c>
      <c r="D96" s="12" t="s">
        <v>49</v>
      </c>
      <c r="E96" s="12" t="s">
        <v>243</v>
      </c>
      <c r="F96" s="13"/>
      <c r="G96" s="14" t="s">
        <v>244</v>
      </c>
      <c r="H96" s="13">
        <v>4</v>
      </c>
      <c r="I96" s="30">
        <f>1720/4</f>
        <v>430</v>
      </c>
      <c r="J96" s="30">
        <v>3</v>
      </c>
      <c r="K96" s="13" t="s">
        <v>17</v>
      </c>
      <c r="L96" s="31" t="s">
        <v>18</v>
      </c>
    </row>
    <row r="97" spans="1:12" s="1" customFormat="1" ht="13.5" customHeight="1">
      <c r="A97" s="20"/>
      <c r="B97" s="15"/>
      <c r="C97" s="15"/>
      <c r="D97" s="15"/>
      <c r="E97" s="12" t="s">
        <v>245</v>
      </c>
      <c r="F97" s="13" t="s">
        <v>20</v>
      </c>
      <c r="G97" s="14" t="s">
        <v>246</v>
      </c>
      <c r="H97" s="13"/>
      <c r="I97" s="30"/>
      <c r="J97" s="30"/>
      <c r="K97" s="13"/>
      <c r="L97" s="31"/>
    </row>
    <row r="98" spans="1:12" s="1" customFormat="1" ht="13.5" customHeight="1">
      <c r="A98" s="20"/>
      <c r="B98" s="15"/>
      <c r="C98" s="15"/>
      <c r="D98" s="15"/>
      <c r="E98" s="12" t="s">
        <v>247</v>
      </c>
      <c r="F98" s="13" t="s">
        <v>23</v>
      </c>
      <c r="G98" s="14" t="s">
        <v>248</v>
      </c>
      <c r="H98" s="13"/>
      <c r="I98" s="30"/>
      <c r="J98" s="30"/>
      <c r="K98" s="13"/>
      <c r="L98" s="31"/>
    </row>
    <row r="99" spans="1:12" s="1" customFormat="1" ht="13.5" customHeight="1">
      <c r="A99" s="20"/>
      <c r="B99" s="15"/>
      <c r="C99" s="15"/>
      <c r="D99" s="15"/>
      <c r="E99" s="12" t="s">
        <v>249</v>
      </c>
      <c r="F99" s="13" t="s">
        <v>225</v>
      </c>
      <c r="G99" s="14" t="s">
        <v>250</v>
      </c>
      <c r="H99" s="13"/>
      <c r="I99" s="30"/>
      <c r="J99" s="30"/>
      <c r="K99" s="13"/>
      <c r="L99" s="31"/>
    </row>
    <row r="100" spans="1:12" s="1" customFormat="1" ht="13.5" customHeight="1">
      <c r="A100" s="20">
        <v>26</v>
      </c>
      <c r="B100" s="12" t="s">
        <v>251</v>
      </c>
      <c r="C100" s="12" t="s">
        <v>14</v>
      </c>
      <c r="D100" s="12" t="s">
        <v>49</v>
      </c>
      <c r="E100" s="12" t="s">
        <v>252</v>
      </c>
      <c r="F100" s="13"/>
      <c r="G100" s="14" t="s">
        <v>253</v>
      </c>
      <c r="H100" s="13">
        <v>4</v>
      </c>
      <c r="I100" s="30">
        <f>(1720+1720)/4</f>
        <v>860</v>
      </c>
      <c r="J100" s="30">
        <v>4.92</v>
      </c>
      <c r="K100" s="13" t="s">
        <v>17</v>
      </c>
      <c r="L100" s="31" t="s">
        <v>18</v>
      </c>
    </row>
    <row r="101" spans="1:12" s="1" customFormat="1" ht="13.5" customHeight="1">
      <c r="A101" s="20"/>
      <c r="B101" s="15"/>
      <c r="C101" s="12"/>
      <c r="D101" s="15"/>
      <c r="E101" s="12" t="s">
        <v>254</v>
      </c>
      <c r="F101" s="13" t="s">
        <v>20</v>
      </c>
      <c r="G101" s="14" t="s">
        <v>255</v>
      </c>
      <c r="H101" s="13"/>
      <c r="I101" s="30"/>
      <c r="J101" s="30"/>
      <c r="K101" s="13"/>
      <c r="L101" s="31"/>
    </row>
    <row r="102" spans="1:12" s="1" customFormat="1" ht="13.5" customHeight="1">
      <c r="A102" s="20"/>
      <c r="B102" s="15"/>
      <c r="C102" s="12"/>
      <c r="D102" s="15"/>
      <c r="E102" s="12" t="s">
        <v>256</v>
      </c>
      <c r="F102" s="13" t="s">
        <v>23</v>
      </c>
      <c r="G102" s="14" t="s">
        <v>257</v>
      </c>
      <c r="H102" s="13"/>
      <c r="I102" s="30"/>
      <c r="J102" s="30"/>
      <c r="K102" s="13"/>
      <c r="L102" s="31"/>
    </row>
    <row r="103" spans="1:12" s="1" customFormat="1" ht="13.5" customHeight="1">
      <c r="A103" s="20"/>
      <c r="B103" s="15"/>
      <c r="C103" s="12"/>
      <c r="D103" s="15"/>
      <c r="E103" s="12" t="s">
        <v>258</v>
      </c>
      <c r="F103" s="13" t="s">
        <v>23</v>
      </c>
      <c r="G103" s="14" t="s">
        <v>188</v>
      </c>
      <c r="H103" s="13"/>
      <c r="I103" s="30"/>
      <c r="J103" s="30"/>
      <c r="K103" s="13"/>
      <c r="L103" s="31"/>
    </row>
    <row r="104" spans="1:12" s="1" customFormat="1" ht="13.5" customHeight="1">
      <c r="A104" s="20">
        <v>27</v>
      </c>
      <c r="B104" s="12" t="s">
        <v>259</v>
      </c>
      <c r="C104" s="12" t="s">
        <v>14</v>
      </c>
      <c r="D104" s="12" t="s">
        <v>49</v>
      </c>
      <c r="E104" s="12" t="s">
        <v>260</v>
      </c>
      <c r="F104" s="13"/>
      <c r="G104" s="14" t="s">
        <v>261</v>
      </c>
      <c r="H104" s="13">
        <v>4</v>
      </c>
      <c r="I104" s="30">
        <f>1720/4</f>
        <v>430</v>
      </c>
      <c r="J104" s="30">
        <v>2.5</v>
      </c>
      <c r="K104" s="13" t="s">
        <v>17</v>
      </c>
      <c r="L104" s="31" t="s">
        <v>18</v>
      </c>
    </row>
    <row r="105" spans="1:12" s="1" customFormat="1" ht="13.5" customHeight="1">
      <c r="A105" s="20"/>
      <c r="B105" s="15"/>
      <c r="C105" s="12"/>
      <c r="D105" s="15"/>
      <c r="E105" s="12" t="s">
        <v>262</v>
      </c>
      <c r="F105" s="13" t="s">
        <v>116</v>
      </c>
      <c r="G105" s="14" t="s">
        <v>263</v>
      </c>
      <c r="H105" s="13"/>
      <c r="I105" s="30"/>
      <c r="J105" s="30"/>
      <c r="K105" s="13"/>
      <c r="L105" s="31"/>
    </row>
    <row r="106" spans="1:12" s="1" customFormat="1" ht="13.5" customHeight="1">
      <c r="A106" s="20"/>
      <c r="B106" s="15"/>
      <c r="C106" s="12"/>
      <c r="D106" s="15"/>
      <c r="E106" s="12" t="s">
        <v>264</v>
      </c>
      <c r="F106" s="13" t="s">
        <v>34</v>
      </c>
      <c r="G106" s="14" t="s">
        <v>265</v>
      </c>
      <c r="H106" s="13"/>
      <c r="I106" s="30"/>
      <c r="J106" s="30"/>
      <c r="K106" s="13"/>
      <c r="L106" s="31"/>
    </row>
    <row r="107" spans="1:12" s="1" customFormat="1" ht="13.5" customHeight="1">
      <c r="A107" s="20"/>
      <c r="B107" s="15"/>
      <c r="C107" s="12"/>
      <c r="D107" s="15"/>
      <c r="E107" s="12" t="s">
        <v>266</v>
      </c>
      <c r="F107" s="13" t="s">
        <v>116</v>
      </c>
      <c r="G107" s="14" t="s">
        <v>267</v>
      </c>
      <c r="H107" s="13"/>
      <c r="I107" s="30"/>
      <c r="J107" s="30"/>
      <c r="K107" s="13"/>
      <c r="L107" s="31"/>
    </row>
    <row r="108" spans="1:12" s="1" customFormat="1" ht="13.5" customHeight="1">
      <c r="A108" s="20">
        <v>28</v>
      </c>
      <c r="B108" s="17" t="s">
        <v>268</v>
      </c>
      <c r="C108" s="18" t="s">
        <v>14</v>
      </c>
      <c r="D108" s="18" t="s">
        <v>14</v>
      </c>
      <c r="E108" s="18" t="s">
        <v>269</v>
      </c>
      <c r="F108" s="21"/>
      <c r="G108" s="39" t="s">
        <v>270</v>
      </c>
      <c r="H108" s="21">
        <v>2</v>
      </c>
      <c r="I108" s="30">
        <v>1000</v>
      </c>
      <c r="J108" s="30">
        <v>0</v>
      </c>
      <c r="K108" s="21" t="s">
        <v>137</v>
      </c>
      <c r="L108" s="31" t="s">
        <v>18</v>
      </c>
    </row>
    <row r="109" spans="1:12" s="1" customFormat="1" ht="13.5" customHeight="1">
      <c r="A109" s="20"/>
      <c r="B109" s="40"/>
      <c r="C109" s="18"/>
      <c r="D109" s="26"/>
      <c r="E109" s="18" t="s">
        <v>271</v>
      </c>
      <c r="F109" s="21" t="s">
        <v>27</v>
      </c>
      <c r="G109" s="39" t="s">
        <v>272</v>
      </c>
      <c r="H109" s="21"/>
      <c r="I109" s="30"/>
      <c r="J109" s="30"/>
      <c r="K109" s="21"/>
      <c r="L109" s="31"/>
    </row>
    <row r="110" spans="1:12" s="1" customFormat="1" ht="13.5" customHeight="1">
      <c r="A110" s="20">
        <v>29</v>
      </c>
      <c r="B110" s="12" t="s">
        <v>273</v>
      </c>
      <c r="C110" s="12" t="s">
        <v>14</v>
      </c>
      <c r="D110" s="12" t="s">
        <v>106</v>
      </c>
      <c r="E110" s="12" t="s">
        <v>274</v>
      </c>
      <c r="F110" s="13"/>
      <c r="G110" s="14" t="s">
        <v>275</v>
      </c>
      <c r="H110" s="13">
        <v>4</v>
      </c>
      <c r="I110" s="30">
        <f>4500/4</f>
        <v>1125</v>
      </c>
      <c r="J110" s="30">
        <v>0</v>
      </c>
      <c r="K110" s="13" t="s">
        <v>137</v>
      </c>
      <c r="L110" s="31" t="s">
        <v>18</v>
      </c>
    </row>
    <row r="111" spans="1:12" s="1" customFormat="1" ht="13.5" customHeight="1">
      <c r="A111" s="20"/>
      <c r="B111" s="15"/>
      <c r="C111" s="12"/>
      <c r="D111" s="15"/>
      <c r="E111" s="12" t="s">
        <v>276</v>
      </c>
      <c r="F111" s="13" t="s">
        <v>34</v>
      </c>
      <c r="G111" s="14" t="s">
        <v>277</v>
      </c>
      <c r="H111" s="13"/>
      <c r="I111" s="30"/>
      <c r="J111" s="30"/>
      <c r="K111" s="13"/>
      <c r="L111" s="31"/>
    </row>
    <row r="112" spans="1:12" s="1" customFormat="1" ht="13.5" customHeight="1">
      <c r="A112" s="20"/>
      <c r="B112" s="15"/>
      <c r="C112" s="12"/>
      <c r="D112" s="15"/>
      <c r="E112" s="12" t="s">
        <v>278</v>
      </c>
      <c r="F112" s="13" t="s">
        <v>34</v>
      </c>
      <c r="G112" s="14" t="s">
        <v>279</v>
      </c>
      <c r="H112" s="13"/>
      <c r="I112" s="30"/>
      <c r="J112" s="30"/>
      <c r="K112" s="13"/>
      <c r="L112" s="31"/>
    </row>
    <row r="113" spans="1:12" s="1" customFormat="1" ht="13.5" customHeight="1">
      <c r="A113" s="20"/>
      <c r="B113" s="15"/>
      <c r="C113" s="12"/>
      <c r="D113" s="15"/>
      <c r="E113" s="12" t="s">
        <v>280</v>
      </c>
      <c r="F113" s="13" t="s">
        <v>116</v>
      </c>
      <c r="G113" s="14" t="s">
        <v>281</v>
      </c>
      <c r="H113" s="13"/>
      <c r="I113" s="30"/>
      <c r="J113" s="30"/>
      <c r="K113" s="13"/>
      <c r="L113" s="31"/>
    </row>
    <row r="114" spans="1:12" s="1" customFormat="1" ht="13.5" customHeight="1">
      <c r="A114" s="20">
        <v>30</v>
      </c>
      <c r="B114" s="12" t="s">
        <v>282</v>
      </c>
      <c r="C114" s="12" t="s">
        <v>14</v>
      </c>
      <c r="D114" s="12" t="s">
        <v>106</v>
      </c>
      <c r="E114" s="12" t="s">
        <v>283</v>
      </c>
      <c r="F114" s="13"/>
      <c r="G114" s="14" t="s">
        <v>45</v>
      </c>
      <c r="H114" s="13">
        <v>4</v>
      </c>
      <c r="I114" s="30">
        <f>(1720+1720)/4</f>
        <v>860</v>
      </c>
      <c r="J114" s="30">
        <v>0</v>
      </c>
      <c r="K114" s="13" t="s">
        <v>17</v>
      </c>
      <c r="L114" s="31" t="s">
        <v>18</v>
      </c>
    </row>
    <row r="115" spans="1:12" s="1" customFormat="1" ht="13.5" customHeight="1">
      <c r="A115" s="20"/>
      <c r="B115" s="15"/>
      <c r="C115" s="12"/>
      <c r="D115" s="15"/>
      <c r="E115" s="12" t="s">
        <v>284</v>
      </c>
      <c r="F115" s="13" t="s">
        <v>20</v>
      </c>
      <c r="G115" s="14" t="s">
        <v>285</v>
      </c>
      <c r="H115" s="13"/>
      <c r="I115" s="30"/>
      <c r="J115" s="30"/>
      <c r="K115" s="13"/>
      <c r="L115" s="31"/>
    </row>
    <row r="116" spans="1:12" s="1" customFormat="1" ht="13.5" customHeight="1">
      <c r="A116" s="20"/>
      <c r="B116" s="41"/>
      <c r="C116" s="12"/>
      <c r="D116" s="15"/>
      <c r="E116" s="12" t="s">
        <v>286</v>
      </c>
      <c r="F116" s="13" t="s">
        <v>23</v>
      </c>
      <c r="G116" s="14" t="s">
        <v>287</v>
      </c>
      <c r="H116" s="13"/>
      <c r="I116" s="30"/>
      <c r="J116" s="30"/>
      <c r="K116" s="13"/>
      <c r="L116" s="31"/>
    </row>
    <row r="117" spans="1:12" s="1" customFormat="1" ht="13.5" customHeight="1">
      <c r="A117" s="20"/>
      <c r="B117" s="15"/>
      <c r="C117" s="12"/>
      <c r="D117" s="15"/>
      <c r="E117" s="12" t="s">
        <v>288</v>
      </c>
      <c r="F117" s="13" t="s">
        <v>23</v>
      </c>
      <c r="G117" s="14" t="s">
        <v>289</v>
      </c>
      <c r="H117" s="13"/>
      <c r="I117" s="30"/>
      <c r="J117" s="30"/>
      <c r="K117" s="13"/>
      <c r="L117" s="31"/>
    </row>
    <row r="118" spans="1:12" s="1" customFormat="1" ht="13.5" customHeight="1">
      <c r="A118" s="20">
        <v>31</v>
      </c>
      <c r="B118" s="12" t="s">
        <v>290</v>
      </c>
      <c r="C118" s="12" t="s">
        <v>14</v>
      </c>
      <c r="D118" s="12" t="s">
        <v>49</v>
      </c>
      <c r="E118" s="12" t="s">
        <v>291</v>
      </c>
      <c r="F118" s="13"/>
      <c r="G118" s="14" t="s">
        <v>292</v>
      </c>
      <c r="H118" s="13">
        <v>5</v>
      </c>
      <c r="I118" s="30">
        <f>8500/5</f>
        <v>1700</v>
      </c>
      <c r="J118" s="30">
        <v>0.87</v>
      </c>
      <c r="K118" s="13" t="s">
        <v>52</v>
      </c>
      <c r="L118" s="31" t="s">
        <v>18</v>
      </c>
    </row>
    <row r="119" spans="1:12" s="1" customFormat="1" ht="13.5" customHeight="1">
      <c r="A119" s="20"/>
      <c r="B119" s="15"/>
      <c r="C119" s="12"/>
      <c r="D119" s="15"/>
      <c r="E119" s="12" t="s">
        <v>293</v>
      </c>
      <c r="F119" s="13" t="s">
        <v>20</v>
      </c>
      <c r="G119" s="14" t="s">
        <v>294</v>
      </c>
      <c r="H119" s="13"/>
      <c r="I119" s="30"/>
      <c r="J119" s="30"/>
      <c r="K119" s="13"/>
      <c r="L119" s="31"/>
    </row>
    <row r="120" spans="1:12" s="1" customFormat="1" ht="13.5" customHeight="1">
      <c r="A120" s="20"/>
      <c r="B120" s="15"/>
      <c r="C120" s="12"/>
      <c r="D120" s="15"/>
      <c r="E120" s="12" t="s">
        <v>295</v>
      </c>
      <c r="F120" s="13" t="s">
        <v>23</v>
      </c>
      <c r="G120" s="14" t="s">
        <v>296</v>
      </c>
      <c r="H120" s="13"/>
      <c r="I120" s="30"/>
      <c r="J120" s="30"/>
      <c r="K120" s="13"/>
      <c r="L120" s="31"/>
    </row>
    <row r="121" spans="1:12" s="1" customFormat="1" ht="13.5" customHeight="1">
      <c r="A121" s="20"/>
      <c r="B121" s="15"/>
      <c r="C121" s="12"/>
      <c r="D121" s="15"/>
      <c r="E121" s="12" t="s">
        <v>297</v>
      </c>
      <c r="F121" s="13" t="s">
        <v>23</v>
      </c>
      <c r="G121" s="14" t="s">
        <v>298</v>
      </c>
      <c r="H121" s="13"/>
      <c r="I121" s="30"/>
      <c r="J121" s="30"/>
      <c r="K121" s="13"/>
      <c r="L121" s="31"/>
    </row>
    <row r="122" spans="1:12" s="1" customFormat="1" ht="13.5" customHeight="1">
      <c r="A122" s="20"/>
      <c r="B122" s="15"/>
      <c r="C122" s="12"/>
      <c r="D122" s="15"/>
      <c r="E122" s="12" t="s">
        <v>299</v>
      </c>
      <c r="F122" s="13" t="s">
        <v>300</v>
      </c>
      <c r="G122" s="14" t="s">
        <v>301</v>
      </c>
      <c r="H122" s="13"/>
      <c r="I122" s="30"/>
      <c r="J122" s="30"/>
      <c r="K122" s="13"/>
      <c r="L122" s="31"/>
    </row>
    <row r="123" spans="1:12" s="1" customFormat="1" ht="13.5" customHeight="1">
      <c r="A123" s="20">
        <v>32</v>
      </c>
      <c r="B123" s="12" t="s">
        <v>302</v>
      </c>
      <c r="C123" s="12" t="s">
        <v>14</v>
      </c>
      <c r="D123" s="12" t="s">
        <v>49</v>
      </c>
      <c r="E123" s="12" t="s">
        <v>303</v>
      </c>
      <c r="F123" s="13"/>
      <c r="G123" s="14" t="s">
        <v>304</v>
      </c>
      <c r="H123" s="13">
        <v>6</v>
      </c>
      <c r="I123" s="30">
        <f>6300/6</f>
        <v>1050</v>
      </c>
      <c r="J123" s="30">
        <v>1.33</v>
      </c>
      <c r="K123" s="13" t="s">
        <v>17</v>
      </c>
      <c r="L123" s="31" t="s">
        <v>18</v>
      </c>
    </row>
    <row r="124" spans="1:12" s="1" customFormat="1" ht="13.5" customHeight="1">
      <c r="A124" s="20"/>
      <c r="B124" s="12"/>
      <c r="C124" s="12"/>
      <c r="D124" s="12"/>
      <c r="E124" s="12" t="s">
        <v>305</v>
      </c>
      <c r="F124" s="13" t="s">
        <v>34</v>
      </c>
      <c r="G124" s="14" t="s">
        <v>306</v>
      </c>
      <c r="H124" s="13"/>
      <c r="I124" s="30"/>
      <c r="J124" s="30"/>
      <c r="K124" s="13"/>
      <c r="L124" s="31"/>
    </row>
    <row r="125" spans="1:12" s="1" customFormat="1" ht="13.5" customHeight="1">
      <c r="A125" s="20"/>
      <c r="B125" s="12"/>
      <c r="C125" s="12"/>
      <c r="D125" s="12"/>
      <c r="E125" s="12" t="s">
        <v>307</v>
      </c>
      <c r="F125" s="13" t="s">
        <v>34</v>
      </c>
      <c r="G125" s="14" t="s">
        <v>308</v>
      </c>
      <c r="H125" s="13"/>
      <c r="I125" s="30"/>
      <c r="J125" s="30"/>
      <c r="K125" s="13"/>
      <c r="L125" s="31"/>
    </row>
    <row r="126" spans="1:12" s="1" customFormat="1" ht="13.5" customHeight="1">
      <c r="A126" s="20"/>
      <c r="B126" s="12"/>
      <c r="C126" s="12"/>
      <c r="D126" s="12"/>
      <c r="E126" s="12" t="s">
        <v>309</v>
      </c>
      <c r="F126" s="13" t="s">
        <v>94</v>
      </c>
      <c r="G126" s="14" t="s">
        <v>310</v>
      </c>
      <c r="H126" s="13"/>
      <c r="I126" s="30"/>
      <c r="J126" s="30"/>
      <c r="K126" s="13"/>
      <c r="L126" s="31"/>
    </row>
    <row r="127" spans="1:12" s="1" customFormat="1" ht="13.5" customHeight="1">
      <c r="A127" s="20"/>
      <c r="B127" s="12"/>
      <c r="C127" s="12"/>
      <c r="D127" s="12"/>
      <c r="E127" s="12" t="s">
        <v>311</v>
      </c>
      <c r="F127" s="13" t="s">
        <v>300</v>
      </c>
      <c r="G127" s="14" t="s">
        <v>312</v>
      </c>
      <c r="H127" s="13"/>
      <c r="I127" s="30"/>
      <c r="J127" s="30"/>
      <c r="K127" s="13"/>
      <c r="L127" s="31"/>
    </row>
    <row r="128" spans="1:12" s="1" customFormat="1" ht="13.5" customHeight="1">
      <c r="A128" s="20"/>
      <c r="B128" s="12"/>
      <c r="C128" s="12"/>
      <c r="D128" s="12"/>
      <c r="E128" s="12" t="s">
        <v>313</v>
      </c>
      <c r="F128" s="13" t="s">
        <v>300</v>
      </c>
      <c r="G128" s="14" t="s">
        <v>314</v>
      </c>
      <c r="H128" s="13"/>
      <c r="I128" s="30"/>
      <c r="J128" s="30"/>
      <c r="K128" s="13"/>
      <c r="L128" s="31"/>
    </row>
    <row r="129" spans="1:12" s="1" customFormat="1" ht="13.5" customHeight="1">
      <c r="A129" s="20">
        <v>33</v>
      </c>
      <c r="B129" s="12" t="s">
        <v>315</v>
      </c>
      <c r="C129" s="12" t="s">
        <v>14</v>
      </c>
      <c r="D129" s="12" t="s">
        <v>134</v>
      </c>
      <c r="E129" s="12" t="s">
        <v>316</v>
      </c>
      <c r="F129" s="13"/>
      <c r="G129" s="14" t="s">
        <v>317</v>
      </c>
      <c r="H129" s="13">
        <v>4</v>
      </c>
      <c r="I129" s="32">
        <f>(1720+1720)/4</f>
        <v>860</v>
      </c>
      <c r="J129" s="30">
        <v>0</v>
      </c>
      <c r="K129" s="13" t="s">
        <v>17</v>
      </c>
      <c r="L129" s="31" t="s">
        <v>18</v>
      </c>
    </row>
    <row r="130" spans="1:12" s="1" customFormat="1" ht="13.5" customHeight="1">
      <c r="A130" s="20"/>
      <c r="B130" s="15"/>
      <c r="C130" s="15"/>
      <c r="D130" s="15"/>
      <c r="E130" s="12" t="s">
        <v>318</v>
      </c>
      <c r="F130" s="13" t="s">
        <v>23</v>
      </c>
      <c r="G130" s="14" t="s">
        <v>319</v>
      </c>
      <c r="H130" s="13"/>
      <c r="I130" s="33"/>
      <c r="J130" s="13"/>
      <c r="K130" s="13"/>
      <c r="L130" s="31"/>
    </row>
    <row r="131" spans="1:12" s="1" customFormat="1" ht="13.5" customHeight="1">
      <c r="A131" s="20"/>
      <c r="B131" s="15"/>
      <c r="C131" s="15"/>
      <c r="D131" s="15"/>
      <c r="E131" s="12" t="s">
        <v>320</v>
      </c>
      <c r="F131" s="13" t="s">
        <v>23</v>
      </c>
      <c r="G131" s="14" t="s">
        <v>321</v>
      </c>
      <c r="H131" s="13"/>
      <c r="I131" s="33"/>
      <c r="J131" s="13"/>
      <c r="K131" s="13"/>
      <c r="L131" s="31"/>
    </row>
    <row r="132" spans="1:12" s="1" customFormat="1" ht="13.5" customHeight="1">
      <c r="A132" s="20"/>
      <c r="B132" s="15"/>
      <c r="C132" s="15"/>
      <c r="D132" s="15"/>
      <c r="E132" s="12" t="s">
        <v>322</v>
      </c>
      <c r="F132" s="13" t="s">
        <v>27</v>
      </c>
      <c r="G132" s="14" t="s">
        <v>323</v>
      </c>
      <c r="H132" s="13"/>
      <c r="I132" s="33"/>
      <c r="J132" s="13"/>
      <c r="K132" s="13"/>
      <c r="L132" s="31"/>
    </row>
    <row r="133" spans="1:12" s="1" customFormat="1" ht="13.5" customHeight="1">
      <c r="A133" s="20">
        <v>34</v>
      </c>
      <c r="B133" s="12" t="s">
        <v>324</v>
      </c>
      <c r="C133" s="12" t="s">
        <v>14</v>
      </c>
      <c r="D133" s="12" t="s">
        <v>106</v>
      </c>
      <c r="E133" s="12" t="s">
        <v>325</v>
      </c>
      <c r="F133" s="13"/>
      <c r="G133" s="14" t="s">
        <v>326</v>
      </c>
      <c r="H133" s="13">
        <v>8</v>
      </c>
      <c r="I133" s="30">
        <f>(4000+2000+3500)/8</f>
        <v>1187.5</v>
      </c>
      <c r="J133" s="30">
        <v>1.31</v>
      </c>
      <c r="K133" s="13" t="s">
        <v>17</v>
      </c>
      <c r="L133" s="31" t="s">
        <v>18</v>
      </c>
    </row>
    <row r="134" spans="1:12" s="1" customFormat="1" ht="13.5" customHeight="1">
      <c r="A134" s="20"/>
      <c r="B134" s="15"/>
      <c r="C134" s="12"/>
      <c r="D134" s="15"/>
      <c r="E134" s="12" t="s">
        <v>327</v>
      </c>
      <c r="F134" s="13" t="s">
        <v>20</v>
      </c>
      <c r="G134" s="14" t="s">
        <v>328</v>
      </c>
      <c r="H134" s="13"/>
      <c r="I134" s="30"/>
      <c r="J134" s="30"/>
      <c r="K134" s="13"/>
      <c r="L134" s="31"/>
    </row>
    <row r="135" spans="1:12" s="1" customFormat="1" ht="13.5" customHeight="1">
      <c r="A135" s="20"/>
      <c r="B135" s="15"/>
      <c r="C135" s="12"/>
      <c r="D135" s="15"/>
      <c r="E135" s="12" t="s">
        <v>329</v>
      </c>
      <c r="F135" s="13" t="s">
        <v>23</v>
      </c>
      <c r="G135" s="14" t="s">
        <v>104</v>
      </c>
      <c r="H135" s="13"/>
      <c r="I135" s="30"/>
      <c r="J135" s="30"/>
      <c r="K135" s="13"/>
      <c r="L135" s="31"/>
    </row>
    <row r="136" spans="1:12" s="1" customFormat="1" ht="13.5" customHeight="1">
      <c r="A136" s="20"/>
      <c r="B136" s="15"/>
      <c r="C136" s="12"/>
      <c r="D136" s="15"/>
      <c r="E136" s="12" t="s">
        <v>330</v>
      </c>
      <c r="F136" s="13" t="s">
        <v>23</v>
      </c>
      <c r="G136" s="14" t="s">
        <v>212</v>
      </c>
      <c r="H136" s="13"/>
      <c r="I136" s="30"/>
      <c r="J136" s="30"/>
      <c r="K136" s="13"/>
      <c r="L136" s="31"/>
    </row>
    <row r="137" spans="1:12" s="1" customFormat="1" ht="13.5" customHeight="1">
      <c r="A137" s="20"/>
      <c r="B137" s="15"/>
      <c r="C137" s="12"/>
      <c r="D137" s="15"/>
      <c r="E137" s="12" t="s">
        <v>331</v>
      </c>
      <c r="F137" s="13" t="s">
        <v>94</v>
      </c>
      <c r="G137" s="14" t="s">
        <v>323</v>
      </c>
      <c r="H137" s="13"/>
      <c r="I137" s="30"/>
      <c r="J137" s="30"/>
      <c r="K137" s="13"/>
      <c r="L137" s="31"/>
    </row>
    <row r="138" spans="1:12" s="1" customFormat="1" ht="13.5" customHeight="1">
      <c r="A138" s="20"/>
      <c r="B138" s="15"/>
      <c r="C138" s="12"/>
      <c r="D138" s="15"/>
      <c r="E138" s="12" t="s">
        <v>332</v>
      </c>
      <c r="F138" s="13" t="s">
        <v>218</v>
      </c>
      <c r="G138" s="14" t="s">
        <v>333</v>
      </c>
      <c r="H138" s="13"/>
      <c r="I138" s="30"/>
      <c r="J138" s="30"/>
      <c r="K138" s="13"/>
      <c r="L138" s="31"/>
    </row>
    <row r="139" spans="1:12" s="1" customFormat="1" ht="13.5" customHeight="1">
      <c r="A139" s="20"/>
      <c r="B139" s="15"/>
      <c r="C139" s="12"/>
      <c r="D139" s="15"/>
      <c r="E139" s="12" t="s">
        <v>334</v>
      </c>
      <c r="F139" s="13" t="s">
        <v>218</v>
      </c>
      <c r="G139" s="14" t="s">
        <v>335</v>
      </c>
      <c r="H139" s="13"/>
      <c r="I139" s="30"/>
      <c r="J139" s="30"/>
      <c r="K139" s="13"/>
      <c r="L139" s="31"/>
    </row>
    <row r="140" spans="1:12" s="1" customFormat="1" ht="13.5" customHeight="1">
      <c r="A140" s="20"/>
      <c r="B140" s="15"/>
      <c r="C140" s="12"/>
      <c r="D140" s="15"/>
      <c r="E140" s="12" t="s">
        <v>336</v>
      </c>
      <c r="F140" s="13" t="s">
        <v>225</v>
      </c>
      <c r="G140" s="14" t="s">
        <v>337</v>
      </c>
      <c r="H140" s="13"/>
      <c r="I140" s="30"/>
      <c r="J140" s="30"/>
      <c r="K140" s="13"/>
      <c r="L140" s="31"/>
    </row>
    <row r="141" spans="1:12" s="1" customFormat="1" ht="13.5" customHeight="1">
      <c r="A141" s="20">
        <v>35</v>
      </c>
      <c r="B141" s="12" t="s">
        <v>338</v>
      </c>
      <c r="C141" s="12" t="s">
        <v>14</v>
      </c>
      <c r="D141" s="12" t="s">
        <v>14</v>
      </c>
      <c r="E141" s="12" t="s">
        <v>339</v>
      </c>
      <c r="F141" s="13"/>
      <c r="G141" s="14" t="s">
        <v>340</v>
      </c>
      <c r="H141" s="13">
        <v>6</v>
      </c>
      <c r="I141" s="32">
        <f>(4000+3000+3200)/5</f>
        <v>2040</v>
      </c>
      <c r="J141" s="30">
        <v>0</v>
      </c>
      <c r="K141" s="13" t="s">
        <v>17</v>
      </c>
      <c r="L141" s="31" t="s">
        <v>18</v>
      </c>
    </row>
    <row r="142" spans="1:12" s="1" customFormat="1" ht="13.5" customHeight="1">
      <c r="A142" s="20"/>
      <c r="B142" s="15"/>
      <c r="C142" s="12"/>
      <c r="D142" s="15"/>
      <c r="E142" s="12" t="s">
        <v>341</v>
      </c>
      <c r="F142" s="13" t="s">
        <v>20</v>
      </c>
      <c r="G142" s="14" t="s">
        <v>342</v>
      </c>
      <c r="H142" s="13"/>
      <c r="I142" s="33"/>
      <c r="J142" s="33"/>
      <c r="K142" s="13"/>
      <c r="L142" s="31"/>
    </row>
    <row r="143" spans="1:12" s="1" customFormat="1" ht="13.5" customHeight="1">
      <c r="A143" s="20"/>
      <c r="B143" s="15"/>
      <c r="C143" s="12"/>
      <c r="D143" s="15"/>
      <c r="E143" s="12" t="s">
        <v>343</v>
      </c>
      <c r="F143" s="13" t="s">
        <v>23</v>
      </c>
      <c r="G143" s="14" t="s">
        <v>344</v>
      </c>
      <c r="H143" s="13"/>
      <c r="I143" s="33"/>
      <c r="J143" s="33"/>
      <c r="K143" s="13"/>
      <c r="L143" s="31"/>
    </row>
    <row r="144" spans="1:12" s="1" customFormat="1" ht="13.5" customHeight="1">
      <c r="A144" s="20"/>
      <c r="B144" s="15"/>
      <c r="C144" s="12"/>
      <c r="D144" s="15"/>
      <c r="E144" s="12" t="s">
        <v>345</v>
      </c>
      <c r="F144" s="13" t="s">
        <v>23</v>
      </c>
      <c r="G144" s="14" t="s">
        <v>346</v>
      </c>
      <c r="H144" s="13"/>
      <c r="I144" s="33"/>
      <c r="J144" s="33"/>
      <c r="K144" s="13"/>
      <c r="L144" s="31"/>
    </row>
    <row r="145" spans="1:12" s="1" customFormat="1" ht="13.5" customHeight="1">
      <c r="A145" s="20"/>
      <c r="B145" s="15"/>
      <c r="C145" s="12"/>
      <c r="D145" s="15"/>
      <c r="E145" s="12" t="s">
        <v>347</v>
      </c>
      <c r="F145" s="13" t="s">
        <v>23</v>
      </c>
      <c r="G145" s="14" t="s">
        <v>348</v>
      </c>
      <c r="H145" s="13"/>
      <c r="I145" s="33"/>
      <c r="J145" s="33"/>
      <c r="K145" s="13"/>
      <c r="L145" s="31"/>
    </row>
    <row r="146" spans="1:12" s="1" customFormat="1" ht="13.5" customHeight="1">
      <c r="A146" s="20"/>
      <c r="B146" s="15"/>
      <c r="C146" s="12"/>
      <c r="D146" s="15"/>
      <c r="E146" s="12" t="s">
        <v>349</v>
      </c>
      <c r="F146" s="13" t="s">
        <v>350</v>
      </c>
      <c r="G146" s="14" t="s">
        <v>351</v>
      </c>
      <c r="H146" s="13"/>
      <c r="I146" s="33"/>
      <c r="J146" s="33"/>
      <c r="K146" s="13"/>
      <c r="L146" s="31"/>
    </row>
    <row r="147" spans="1:12" s="1" customFormat="1" ht="13.5" customHeight="1">
      <c r="A147" s="20">
        <v>36</v>
      </c>
      <c r="B147" s="12" t="s">
        <v>352</v>
      </c>
      <c r="C147" s="12" t="s">
        <v>14</v>
      </c>
      <c r="D147" s="12" t="s">
        <v>43</v>
      </c>
      <c r="E147" s="12" t="s">
        <v>353</v>
      </c>
      <c r="F147" s="13"/>
      <c r="G147" s="14" t="s">
        <v>354</v>
      </c>
      <c r="H147" s="13">
        <v>1</v>
      </c>
      <c r="I147" s="30">
        <v>1720</v>
      </c>
      <c r="J147" s="30">
        <v>0</v>
      </c>
      <c r="K147" s="13" t="s">
        <v>17</v>
      </c>
      <c r="L147" s="31" t="s">
        <v>18</v>
      </c>
    </row>
    <row r="148" spans="1:12" s="1" customFormat="1" ht="13.5" customHeight="1">
      <c r="A148" s="20">
        <v>37</v>
      </c>
      <c r="B148" s="12" t="s">
        <v>355</v>
      </c>
      <c r="C148" s="12" t="s">
        <v>30</v>
      </c>
      <c r="D148" s="12" t="s">
        <v>30</v>
      </c>
      <c r="E148" s="12" t="s">
        <v>356</v>
      </c>
      <c r="F148" s="13"/>
      <c r="G148" s="14" t="s">
        <v>357</v>
      </c>
      <c r="H148" s="13">
        <v>4</v>
      </c>
      <c r="I148" s="30">
        <v>1000</v>
      </c>
      <c r="J148" s="30">
        <v>5.48</v>
      </c>
      <c r="K148" s="13" t="s">
        <v>17</v>
      </c>
      <c r="L148" s="31" t="s">
        <v>18</v>
      </c>
    </row>
    <row r="149" spans="1:12" s="1" customFormat="1" ht="13.5" customHeight="1">
      <c r="A149" s="20"/>
      <c r="B149" s="15"/>
      <c r="C149" s="15"/>
      <c r="D149" s="15"/>
      <c r="E149" s="12" t="s">
        <v>358</v>
      </c>
      <c r="F149" s="13" t="s">
        <v>20</v>
      </c>
      <c r="G149" s="14" t="s">
        <v>359</v>
      </c>
      <c r="H149" s="13"/>
      <c r="I149" s="30"/>
      <c r="J149" s="30"/>
      <c r="K149" s="13"/>
      <c r="L149" s="31"/>
    </row>
    <row r="150" spans="1:12" s="1" customFormat="1" ht="13.5" customHeight="1">
      <c r="A150" s="20"/>
      <c r="B150" s="15"/>
      <c r="C150" s="15"/>
      <c r="D150" s="15"/>
      <c r="E150" s="12" t="s">
        <v>360</v>
      </c>
      <c r="F150" s="13" t="s">
        <v>23</v>
      </c>
      <c r="G150" s="14" t="s">
        <v>361</v>
      </c>
      <c r="H150" s="13"/>
      <c r="I150" s="30"/>
      <c r="J150" s="30"/>
      <c r="K150" s="13"/>
      <c r="L150" s="31"/>
    </row>
    <row r="151" spans="1:12" s="1" customFormat="1" ht="13.5" customHeight="1">
      <c r="A151" s="20"/>
      <c r="B151" s="15"/>
      <c r="C151" s="15"/>
      <c r="D151" s="15"/>
      <c r="E151" s="12" t="s">
        <v>362</v>
      </c>
      <c r="F151" s="13" t="s">
        <v>23</v>
      </c>
      <c r="G151" s="14" t="s">
        <v>363</v>
      </c>
      <c r="H151" s="13"/>
      <c r="I151" s="30"/>
      <c r="J151" s="30"/>
      <c r="K151" s="13"/>
      <c r="L151" s="31"/>
    </row>
    <row r="152" spans="1:12" s="1" customFormat="1" ht="13.5" customHeight="1">
      <c r="A152" s="20">
        <v>38</v>
      </c>
      <c r="B152" s="12" t="s">
        <v>364</v>
      </c>
      <c r="C152" s="12" t="s">
        <v>14</v>
      </c>
      <c r="D152" s="15" t="s">
        <v>106</v>
      </c>
      <c r="E152" s="12" t="s">
        <v>365</v>
      </c>
      <c r="F152" s="13"/>
      <c r="G152" s="14" t="s">
        <v>366</v>
      </c>
      <c r="H152" s="13">
        <v>3</v>
      </c>
      <c r="I152" s="30">
        <f>(1300+3000)/3</f>
        <v>1433.3333333333301</v>
      </c>
      <c r="J152" s="30">
        <v>0</v>
      </c>
      <c r="K152" s="49" t="s">
        <v>17</v>
      </c>
      <c r="L152" s="31" t="s">
        <v>18</v>
      </c>
    </row>
    <row r="153" spans="1:12" s="1" customFormat="1" ht="13.5" customHeight="1">
      <c r="A153" s="20"/>
      <c r="B153" s="15"/>
      <c r="C153" s="15"/>
      <c r="D153" s="15"/>
      <c r="E153" s="12" t="s">
        <v>367</v>
      </c>
      <c r="F153" s="13" t="s">
        <v>23</v>
      </c>
      <c r="G153" s="14" t="s">
        <v>368</v>
      </c>
      <c r="H153" s="13"/>
      <c r="I153" s="30"/>
      <c r="J153" s="30"/>
      <c r="K153" s="13"/>
      <c r="L153" s="31"/>
    </row>
    <row r="154" spans="1:12" s="1" customFormat="1" ht="13.5" customHeight="1">
      <c r="A154" s="20"/>
      <c r="B154" s="15"/>
      <c r="C154" s="15"/>
      <c r="D154" s="15"/>
      <c r="E154" s="12" t="s">
        <v>369</v>
      </c>
      <c r="F154" s="13" t="s">
        <v>23</v>
      </c>
      <c r="G154" s="14" t="s">
        <v>368</v>
      </c>
      <c r="H154" s="13"/>
      <c r="I154" s="30"/>
      <c r="J154" s="30"/>
      <c r="K154" s="13"/>
      <c r="L154" s="31"/>
    </row>
    <row r="155" spans="1:12" s="1" customFormat="1" ht="13.5" customHeight="1">
      <c r="A155" s="20">
        <v>39</v>
      </c>
      <c r="B155" s="12" t="s">
        <v>370</v>
      </c>
      <c r="C155" s="12" t="s">
        <v>14</v>
      </c>
      <c r="D155" s="12" t="s">
        <v>106</v>
      </c>
      <c r="E155" s="12" t="s">
        <v>371</v>
      </c>
      <c r="F155" s="13"/>
      <c r="G155" s="27" t="s">
        <v>200</v>
      </c>
      <c r="H155" s="13">
        <v>4</v>
      </c>
      <c r="I155" s="32">
        <v>1000</v>
      </c>
      <c r="J155" s="13">
        <v>0</v>
      </c>
      <c r="K155" s="13" t="s">
        <v>17</v>
      </c>
      <c r="L155" s="31" t="s">
        <v>18</v>
      </c>
    </row>
    <row r="156" spans="1:12" s="1" customFormat="1" ht="13.5" customHeight="1">
      <c r="A156" s="20"/>
      <c r="B156" s="15"/>
      <c r="C156" s="12"/>
      <c r="D156" s="15"/>
      <c r="E156" s="12" t="s">
        <v>372</v>
      </c>
      <c r="F156" s="13" t="s">
        <v>20</v>
      </c>
      <c r="G156" s="27" t="s">
        <v>165</v>
      </c>
      <c r="I156" s="33"/>
      <c r="J156" s="13"/>
      <c r="K156" s="13"/>
      <c r="L156" s="31"/>
    </row>
    <row r="157" spans="1:12" s="1" customFormat="1" ht="13.5" customHeight="1">
      <c r="A157" s="20"/>
      <c r="B157" s="15"/>
      <c r="C157" s="12"/>
      <c r="D157" s="15"/>
      <c r="E157" s="12" t="s">
        <v>373</v>
      </c>
      <c r="F157" s="13" t="s">
        <v>23</v>
      </c>
      <c r="G157" s="27" t="s">
        <v>374</v>
      </c>
      <c r="H157" s="13"/>
      <c r="I157" s="33"/>
      <c r="J157" s="13"/>
      <c r="K157" s="13"/>
      <c r="L157" s="31"/>
    </row>
    <row r="158" spans="1:12" s="1" customFormat="1" ht="13.5" customHeight="1">
      <c r="A158" s="20">
        <v>40</v>
      </c>
      <c r="B158" s="42" t="s">
        <v>375</v>
      </c>
      <c r="C158" s="42" t="s">
        <v>14</v>
      </c>
      <c r="D158" s="42" t="s">
        <v>376</v>
      </c>
      <c r="E158" s="42" t="s">
        <v>377</v>
      </c>
      <c r="F158" s="16"/>
      <c r="G158" s="43" t="s">
        <v>378</v>
      </c>
      <c r="H158" s="16">
        <v>3</v>
      </c>
      <c r="I158" s="30">
        <f>(1720+2000)/3</f>
        <v>1240</v>
      </c>
      <c r="J158" s="30">
        <v>0</v>
      </c>
      <c r="K158" s="16" t="s">
        <v>137</v>
      </c>
      <c r="L158" s="31" t="s">
        <v>18</v>
      </c>
    </row>
    <row r="159" spans="1:12" s="1" customFormat="1" ht="13.5" customHeight="1">
      <c r="A159" s="20"/>
      <c r="B159" s="42"/>
      <c r="C159" s="42"/>
      <c r="D159" s="42"/>
      <c r="E159" s="44" t="s">
        <v>379</v>
      </c>
      <c r="F159" s="16" t="s">
        <v>34</v>
      </c>
      <c r="G159" s="43" t="s">
        <v>380</v>
      </c>
      <c r="H159" s="45"/>
      <c r="I159" s="30"/>
      <c r="J159" s="30"/>
      <c r="K159" s="16"/>
      <c r="L159" s="31"/>
    </row>
    <row r="160" spans="1:12" s="1" customFormat="1" ht="13.5" customHeight="1">
      <c r="A160" s="20"/>
      <c r="B160" s="42"/>
      <c r="C160" s="42"/>
      <c r="D160" s="42"/>
      <c r="E160" s="44" t="s">
        <v>381</v>
      </c>
      <c r="F160" s="16" t="s">
        <v>34</v>
      </c>
      <c r="G160" s="43" t="s">
        <v>382</v>
      </c>
      <c r="H160" s="45"/>
      <c r="I160" s="30"/>
      <c r="J160" s="30"/>
      <c r="K160" s="16"/>
      <c r="L160" s="31"/>
    </row>
    <row r="161" spans="1:12" s="1" customFormat="1" ht="13.5" customHeight="1">
      <c r="A161" s="20">
        <v>41</v>
      </c>
      <c r="B161" s="17" t="s">
        <v>383</v>
      </c>
      <c r="C161" s="17" t="s">
        <v>384</v>
      </c>
      <c r="D161" s="17" t="s">
        <v>385</v>
      </c>
      <c r="E161" s="46" t="s">
        <v>386</v>
      </c>
      <c r="F161" s="47"/>
      <c r="G161" s="39" t="s">
        <v>387</v>
      </c>
      <c r="H161" s="47">
        <v>3</v>
      </c>
      <c r="I161" s="30">
        <f>(350+1200)/3</f>
        <v>516.66666666666697</v>
      </c>
      <c r="J161" s="30">
        <v>7</v>
      </c>
      <c r="K161" s="47" t="s">
        <v>137</v>
      </c>
      <c r="L161" s="31" t="s">
        <v>18</v>
      </c>
    </row>
    <row r="162" spans="1:12" s="1" customFormat="1" ht="13.5" customHeight="1">
      <c r="A162" s="20"/>
      <c r="B162" s="40"/>
      <c r="C162" s="17"/>
      <c r="D162" s="40"/>
      <c r="E162" s="46" t="s">
        <v>388</v>
      </c>
      <c r="F162" s="47" t="s">
        <v>389</v>
      </c>
      <c r="G162" s="39" t="s">
        <v>390</v>
      </c>
      <c r="H162" s="47"/>
      <c r="I162" s="30"/>
      <c r="J162" s="30"/>
      <c r="K162" s="47"/>
      <c r="L162" s="31"/>
    </row>
    <row r="163" spans="1:12" s="1" customFormat="1" ht="13.5" customHeight="1">
      <c r="A163" s="20"/>
      <c r="B163" s="40"/>
      <c r="C163" s="17"/>
      <c r="D163" s="40"/>
      <c r="E163" s="46" t="s">
        <v>391</v>
      </c>
      <c r="F163" s="47" t="s">
        <v>204</v>
      </c>
      <c r="G163" s="39" t="s">
        <v>392</v>
      </c>
      <c r="H163" s="47"/>
      <c r="I163" s="30"/>
      <c r="J163" s="30"/>
      <c r="K163" s="47"/>
      <c r="L163" s="31"/>
    </row>
    <row r="164" spans="1:12" s="1" customFormat="1" ht="13.5" customHeight="1">
      <c r="A164" s="20">
        <v>42</v>
      </c>
      <c r="B164" s="12" t="s">
        <v>393</v>
      </c>
      <c r="C164" s="46" t="s">
        <v>14</v>
      </c>
      <c r="D164" s="12" t="s">
        <v>49</v>
      </c>
      <c r="E164" s="12" t="s">
        <v>394</v>
      </c>
      <c r="F164" s="13"/>
      <c r="G164" s="14" t="s">
        <v>354</v>
      </c>
      <c r="H164" s="13">
        <v>2</v>
      </c>
      <c r="I164" s="30">
        <v>1400</v>
      </c>
      <c r="J164" s="30">
        <v>0</v>
      </c>
      <c r="K164" s="13" t="s">
        <v>17</v>
      </c>
      <c r="L164" s="31" t="s">
        <v>18</v>
      </c>
    </row>
    <row r="165" spans="1:12" s="1" customFormat="1" ht="13.5" customHeight="1">
      <c r="A165" s="20"/>
      <c r="B165" s="15"/>
      <c r="C165" s="46"/>
      <c r="D165" s="15"/>
      <c r="E165" s="12" t="s">
        <v>395</v>
      </c>
      <c r="F165" s="13" t="s">
        <v>27</v>
      </c>
      <c r="G165" s="14" t="s">
        <v>396</v>
      </c>
      <c r="H165" s="13"/>
      <c r="I165" s="30"/>
      <c r="J165" s="30"/>
      <c r="K165" s="13"/>
      <c r="L165" s="31"/>
    </row>
    <row r="166" spans="1:12" s="1" customFormat="1" ht="13.5" customHeight="1">
      <c r="A166" s="20">
        <v>43</v>
      </c>
      <c r="B166" s="17" t="s">
        <v>397</v>
      </c>
      <c r="C166" s="46" t="s">
        <v>14</v>
      </c>
      <c r="D166" s="18" t="s">
        <v>43</v>
      </c>
      <c r="E166" s="18" t="s">
        <v>398</v>
      </c>
      <c r="F166" s="21"/>
      <c r="G166" s="22" t="s">
        <v>155</v>
      </c>
      <c r="H166" s="21">
        <v>2</v>
      </c>
      <c r="I166" s="30">
        <f>1720/3</f>
        <v>573.33333333333303</v>
      </c>
      <c r="J166" s="30">
        <v>6</v>
      </c>
      <c r="K166" s="21" t="s">
        <v>17</v>
      </c>
      <c r="L166" s="31" t="s">
        <v>18</v>
      </c>
    </row>
    <row r="167" spans="1:12" s="1" customFormat="1" ht="13.5" customHeight="1">
      <c r="A167" s="20"/>
      <c r="B167" s="48"/>
      <c r="C167" s="46"/>
      <c r="D167" s="21"/>
      <c r="E167" s="21" t="s">
        <v>399</v>
      </c>
      <c r="F167" s="21" t="s">
        <v>116</v>
      </c>
      <c r="G167" s="22" t="s">
        <v>382</v>
      </c>
      <c r="H167" s="21"/>
      <c r="I167" s="30"/>
      <c r="J167" s="30"/>
      <c r="K167" s="21"/>
      <c r="L167" s="31"/>
    </row>
    <row r="168" spans="1:12" s="1" customFormat="1" ht="13.5" customHeight="1">
      <c r="A168" s="20">
        <v>44</v>
      </c>
      <c r="B168" s="17" t="s">
        <v>400</v>
      </c>
      <c r="C168" s="18" t="s">
        <v>14</v>
      </c>
      <c r="D168" s="18" t="s">
        <v>106</v>
      </c>
      <c r="E168" s="17" t="s">
        <v>401</v>
      </c>
      <c r="F168" s="48"/>
      <c r="G168" s="39" t="s">
        <v>402</v>
      </c>
      <c r="H168" s="21">
        <v>3</v>
      </c>
      <c r="I168" s="30">
        <v>500</v>
      </c>
      <c r="J168" s="30">
        <v>0</v>
      </c>
      <c r="K168" s="21" t="s">
        <v>17</v>
      </c>
      <c r="L168" s="31" t="s">
        <v>18</v>
      </c>
    </row>
    <row r="169" spans="1:12" s="1" customFormat="1" ht="13.5" customHeight="1">
      <c r="A169" s="20"/>
      <c r="B169" s="40"/>
      <c r="C169" s="18"/>
      <c r="D169" s="26"/>
      <c r="E169" s="17" t="s">
        <v>403</v>
      </c>
      <c r="F169" s="48" t="s">
        <v>34</v>
      </c>
      <c r="G169" s="39" t="s">
        <v>175</v>
      </c>
      <c r="H169" s="21"/>
      <c r="I169" s="30"/>
      <c r="J169" s="30"/>
      <c r="K169" s="21"/>
      <c r="L169" s="31"/>
    </row>
    <row r="170" spans="1:12" s="1" customFormat="1" ht="13.5" customHeight="1">
      <c r="A170" s="20"/>
      <c r="B170" s="40"/>
      <c r="C170" s="18"/>
      <c r="D170" s="26"/>
      <c r="E170" s="17" t="s">
        <v>404</v>
      </c>
      <c r="F170" s="48" t="s">
        <v>34</v>
      </c>
      <c r="G170" s="39" t="s">
        <v>405</v>
      </c>
      <c r="H170" s="21"/>
      <c r="I170" s="30"/>
      <c r="J170" s="30"/>
      <c r="K170" s="21"/>
      <c r="L170" s="31"/>
    </row>
    <row r="171" spans="1:12" s="1" customFormat="1" ht="13.5" customHeight="1">
      <c r="A171" s="20">
        <v>45</v>
      </c>
      <c r="B171" s="12" t="s">
        <v>406</v>
      </c>
      <c r="C171" s="12" t="s">
        <v>14</v>
      </c>
      <c r="D171" s="12" t="s">
        <v>376</v>
      </c>
      <c r="E171" s="12" t="s">
        <v>407</v>
      </c>
      <c r="F171" s="13"/>
      <c r="G171" s="14" t="s">
        <v>408</v>
      </c>
      <c r="H171" s="13">
        <v>5</v>
      </c>
      <c r="I171" s="30">
        <f>(1720*3)/5</f>
        <v>1032</v>
      </c>
      <c r="J171" s="30">
        <v>2</v>
      </c>
      <c r="K171" s="13" t="s">
        <v>17</v>
      </c>
      <c r="L171" s="31" t="s">
        <v>18</v>
      </c>
    </row>
    <row r="172" spans="1:12" s="1" customFormat="1" ht="13.5" customHeight="1">
      <c r="A172" s="20"/>
      <c r="B172" s="15"/>
      <c r="C172" s="15"/>
      <c r="D172" s="15"/>
      <c r="E172" s="12" t="s">
        <v>409</v>
      </c>
      <c r="F172" s="13" t="s">
        <v>34</v>
      </c>
      <c r="G172" s="14" t="s">
        <v>410</v>
      </c>
      <c r="H172" s="13"/>
      <c r="I172" s="30"/>
      <c r="J172" s="30"/>
      <c r="K172" s="13"/>
      <c r="L172" s="31"/>
    </row>
    <row r="173" spans="1:12" s="1" customFormat="1" ht="13.5" customHeight="1">
      <c r="A173" s="20"/>
      <c r="B173" s="15"/>
      <c r="C173" s="15"/>
      <c r="D173" s="15"/>
      <c r="E173" s="12" t="s">
        <v>411</v>
      </c>
      <c r="F173" s="13" t="s">
        <v>34</v>
      </c>
      <c r="G173" s="14" t="s">
        <v>412</v>
      </c>
      <c r="H173" s="13"/>
      <c r="I173" s="30"/>
      <c r="J173" s="30"/>
      <c r="K173" s="13"/>
      <c r="L173" s="31"/>
    </row>
    <row r="174" spans="1:12" s="1" customFormat="1" ht="13.5" customHeight="1">
      <c r="A174" s="20"/>
      <c r="B174" s="15"/>
      <c r="C174" s="15"/>
      <c r="D174" s="15"/>
      <c r="E174" s="12" t="s">
        <v>413</v>
      </c>
      <c r="F174" s="13" t="s">
        <v>34</v>
      </c>
      <c r="G174" s="14" t="s">
        <v>414</v>
      </c>
      <c r="H174" s="13"/>
      <c r="I174" s="30"/>
      <c r="J174" s="30"/>
      <c r="K174" s="13"/>
      <c r="L174" s="31"/>
    </row>
    <row r="175" spans="1:12" s="1" customFormat="1" ht="13.5" customHeight="1">
      <c r="A175" s="20"/>
      <c r="B175" s="15"/>
      <c r="C175" s="15"/>
      <c r="D175" s="15"/>
      <c r="E175" s="12" t="s">
        <v>415</v>
      </c>
      <c r="F175" s="13" t="s">
        <v>350</v>
      </c>
      <c r="G175" s="14" t="s">
        <v>416</v>
      </c>
      <c r="H175" s="13"/>
      <c r="I175" s="30"/>
      <c r="J175" s="33"/>
      <c r="K175" s="13"/>
      <c r="L175" s="31"/>
    </row>
    <row r="176" spans="1:12" s="1" customFormat="1" ht="13.5" customHeight="1">
      <c r="A176" s="20">
        <v>46</v>
      </c>
      <c r="B176" s="12" t="s">
        <v>417</v>
      </c>
      <c r="C176" s="12" t="s">
        <v>14</v>
      </c>
      <c r="D176" s="12" t="s">
        <v>376</v>
      </c>
      <c r="E176" s="12" t="s">
        <v>418</v>
      </c>
      <c r="F176" s="13"/>
      <c r="G176" s="14" t="s">
        <v>419</v>
      </c>
      <c r="H176" s="13">
        <v>4</v>
      </c>
      <c r="I176" s="30">
        <f>(1720+1720+2000)/4</f>
        <v>1360</v>
      </c>
      <c r="J176" s="33">
        <v>9.1300000000000008</v>
      </c>
      <c r="K176" s="13" t="s">
        <v>17</v>
      </c>
      <c r="L176" s="31" t="s">
        <v>18</v>
      </c>
    </row>
    <row r="177" spans="1:12" s="1" customFormat="1" ht="13.5" customHeight="1">
      <c r="A177" s="20"/>
      <c r="B177" s="15"/>
      <c r="C177" s="15"/>
      <c r="D177" s="15"/>
      <c r="E177" s="12" t="s">
        <v>420</v>
      </c>
      <c r="F177" s="13" t="s">
        <v>20</v>
      </c>
      <c r="G177" s="14" t="s">
        <v>421</v>
      </c>
      <c r="H177" s="13"/>
      <c r="I177" s="30"/>
      <c r="J177" s="33"/>
      <c r="K177" s="13"/>
      <c r="L177" s="31"/>
    </row>
    <row r="178" spans="1:12" s="1" customFormat="1" ht="13.5" customHeight="1">
      <c r="A178" s="20"/>
      <c r="B178" s="15"/>
      <c r="C178" s="15"/>
      <c r="D178" s="15"/>
      <c r="E178" s="12" t="s">
        <v>422</v>
      </c>
      <c r="F178" s="13" t="s">
        <v>27</v>
      </c>
      <c r="G178" s="14" t="s">
        <v>423</v>
      </c>
      <c r="H178" s="13"/>
      <c r="I178" s="30"/>
      <c r="J178" s="30"/>
      <c r="K178" s="13"/>
      <c r="L178" s="31"/>
    </row>
    <row r="179" spans="1:12" s="1" customFormat="1" ht="13.5" customHeight="1">
      <c r="A179" s="20"/>
      <c r="B179" s="15"/>
      <c r="C179" s="15"/>
      <c r="D179" s="15"/>
      <c r="E179" s="12" t="s">
        <v>424</v>
      </c>
      <c r="F179" s="13" t="s">
        <v>27</v>
      </c>
      <c r="G179" s="14" t="s">
        <v>425</v>
      </c>
      <c r="H179" s="13"/>
      <c r="I179" s="30"/>
      <c r="J179" s="30"/>
      <c r="K179" s="13"/>
      <c r="L179" s="31"/>
    </row>
    <row r="180" spans="1:12" s="1" customFormat="1" ht="13.5" customHeight="1">
      <c r="A180" s="20">
        <v>47</v>
      </c>
      <c r="B180" s="12" t="s">
        <v>426</v>
      </c>
      <c r="C180" s="12" t="s">
        <v>14</v>
      </c>
      <c r="D180" s="12" t="s">
        <v>134</v>
      </c>
      <c r="E180" s="12" t="s">
        <v>427</v>
      </c>
      <c r="F180" s="13"/>
      <c r="G180" s="14" t="s">
        <v>72</v>
      </c>
      <c r="H180" s="13">
        <v>4</v>
      </c>
      <c r="I180" s="30">
        <f>5000/4</f>
        <v>1250</v>
      </c>
      <c r="J180" s="30">
        <v>0</v>
      </c>
      <c r="K180" s="13" t="s">
        <v>17</v>
      </c>
      <c r="L180" s="31" t="s">
        <v>18</v>
      </c>
    </row>
    <row r="181" spans="1:12" s="1" customFormat="1" ht="13.5" customHeight="1">
      <c r="A181" s="20"/>
      <c r="B181" s="15"/>
      <c r="C181" s="12"/>
      <c r="D181" s="15"/>
      <c r="E181" s="12" t="s">
        <v>428</v>
      </c>
      <c r="F181" s="13" t="s">
        <v>34</v>
      </c>
      <c r="G181" s="14" t="s">
        <v>429</v>
      </c>
      <c r="H181" s="13"/>
      <c r="I181" s="30"/>
      <c r="J181" s="30"/>
      <c r="K181" s="13"/>
      <c r="L181" s="31"/>
    </row>
    <row r="182" spans="1:12" s="1" customFormat="1" ht="13.5" customHeight="1">
      <c r="A182" s="20"/>
      <c r="B182" s="15"/>
      <c r="C182" s="12"/>
      <c r="D182" s="15"/>
      <c r="E182" s="12" t="s">
        <v>430</v>
      </c>
      <c r="F182" s="13" t="s">
        <v>34</v>
      </c>
      <c r="G182" s="14" t="s">
        <v>431</v>
      </c>
      <c r="H182" s="13"/>
      <c r="I182" s="30"/>
      <c r="J182" s="30"/>
      <c r="K182" s="13"/>
      <c r="L182" s="31"/>
    </row>
    <row r="183" spans="1:12" s="1" customFormat="1" ht="13.5" customHeight="1">
      <c r="A183" s="20"/>
      <c r="B183" s="15"/>
      <c r="C183" s="12"/>
      <c r="D183" s="15"/>
      <c r="E183" s="12" t="s">
        <v>432</v>
      </c>
      <c r="F183" s="13" t="s">
        <v>116</v>
      </c>
      <c r="G183" s="14" t="s">
        <v>433</v>
      </c>
      <c r="H183" s="13"/>
      <c r="I183" s="30"/>
      <c r="J183" s="30"/>
      <c r="K183" s="13"/>
      <c r="L183" s="31"/>
    </row>
    <row r="184" spans="1:12" s="1" customFormat="1" ht="13.5" customHeight="1">
      <c r="A184" s="20">
        <v>48</v>
      </c>
      <c r="B184" s="12" t="s">
        <v>434</v>
      </c>
      <c r="C184" s="12" t="s">
        <v>14</v>
      </c>
      <c r="D184" s="12" t="s">
        <v>14</v>
      </c>
      <c r="E184" s="12" t="s">
        <v>435</v>
      </c>
      <c r="F184" s="13"/>
      <c r="G184" s="14" t="s">
        <v>436</v>
      </c>
      <c r="H184" s="13">
        <v>4</v>
      </c>
      <c r="I184" s="30">
        <f>(1720+1720)/4</f>
        <v>860</v>
      </c>
      <c r="J184" s="30">
        <v>0</v>
      </c>
      <c r="K184" s="13" t="s">
        <v>17</v>
      </c>
      <c r="L184" s="31" t="s">
        <v>18</v>
      </c>
    </row>
    <row r="185" spans="1:12" s="1" customFormat="1" ht="13.5" customHeight="1">
      <c r="A185" s="20"/>
      <c r="B185" s="15"/>
      <c r="C185" s="12"/>
      <c r="D185" s="15"/>
      <c r="E185" s="12" t="s">
        <v>437</v>
      </c>
      <c r="F185" s="13" t="s">
        <v>20</v>
      </c>
      <c r="G185" s="14" t="s">
        <v>438</v>
      </c>
      <c r="H185" s="13"/>
      <c r="I185" s="30"/>
      <c r="J185" s="33"/>
      <c r="K185" s="13"/>
      <c r="L185" s="31"/>
    </row>
    <row r="186" spans="1:12" s="1" customFormat="1" ht="13.5" customHeight="1">
      <c r="A186" s="20"/>
      <c r="B186" s="15"/>
      <c r="C186" s="12"/>
      <c r="D186" s="15"/>
      <c r="E186" s="12" t="s">
        <v>439</v>
      </c>
      <c r="F186" s="13" t="s">
        <v>23</v>
      </c>
      <c r="G186" s="14" t="s">
        <v>440</v>
      </c>
      <c r="H186" s="13"/>
      <c r="I186" s="30"/>
      <c r="J186" s="33"/>
      <c r="K186" s="13"/>
      <c r="L186" s="31"/>
    </row>
    <row r="187" spans="1:12" s="1" customFormat="1" ht="13.5" customHeight="1">
      <c r="A187" s="20"/>
      <c r="B187" s="15"/>
      <c r="C187" s="12"/>
      <c r="D187" s="15"/>
      <c r="E187" s="12" t="s">
        <v>441</v>
      </c>
      <c r="F187" s="13" t="s">
        <v>27</v>
      </c>
      <c r="G187" s="14" t="s">
        <v>442</v>
      </c>
      <c r="H187" s="13"/>
      <c r="I187" s="30"/>
      <c r="J187" s="33"/>
      <c r="K187" s="13"/>
      <c r="L187" s="31"/>
    </row>
    <row r="188" spans="1:12" s="1" customFormat="1" ht="13.5" customHeight="1">
      <c r="A188" s="20">
        <v>49</v>
      </c>
      <c r="B188" s="12" t="s">
        <v>443</v>
      </c>
      <c r="C188" s="12" t="s">
        <v>14</v>
      </c>
      <c r="D188" s="12" t="s">
        <v>49</v>
      </c>
      <c r="E188" s="12" t="s">
        <v>444</v>
      </c>
      <c r="F188" s="13"/>
      <c r="G188" s="14" t="s">
        <v>445</v>
      </c>
      <c r="H188" s="13">
        <v>3</v>
      </c>
      <c r="I188" s="30">
        <f>1720/3</f>
        <v>573.33333333333303</v>
      </c>
      <c r="J188" s="33">
        <v>5</v>
      </c>
      <c r="K188" s="13" t="s">
        <v>17</v>
      </c>
      <c r="L188" s="31" t="s">
        <v>18</v>
      </c>
    </row>
    <row r="189" spans="1:12" s="1" customFormat="1" ht="13.5" customHeight="1">
      <c r="A189" s="20"/>
      <c r="B189" s="15"/>
      <c r="C189" s="12"/>
      <c r="D189" s="15"/>
      <c r="E189" s="12" t="s">
        <v>446</v>
      </c>
      <c r="F189" s="13" t="s">
        <v>20</v>
      </c>
      <c r="G189" s="14" t="s">
        <v>72</v>
      </c>
      <c r="H189" s="13"/>
      <c r="I189" s="30"/>
      <c r="J189" s="30"/>
      <c r="K189" s="13"/>
      <c r="L189" s="31"/>
    </row>
    <row r="190" spans="1:12" s="1" customFormat="1" ht="13.5" customHeight="1">
      <c r="A190" s="20"/>
      <c r="B190" s="15"/>
      <c r="C190" s="12"/>
      <c r="D190" s="15"/>
      <c r="E190" s="12" t="s">
        <v>447</v>
      </c>
      <c r="F190" s="13" t="s">
        <v>23</v>
      </c>
      <c r="G190" s="14" t="s">
        <v>448</v>
      </c>
      <c r="H190" s="13"/>
      <c r="I190" s="30"/>
      <c r="J190" s="30"/>
      <c r="K190" s="13"/>
      <c r="L190" s="31"/>
    </row>
    <row r="191" spans="1:12" s="1" customFormat="1" ht="13.5" customHeight="1">
      <c r="A191" s="20">
        <v>50</v>
      </c>
      <c r="B191" s="42" t="s">
        <v>449</v>
      </c>
      <c r="C191" s="42" t="s">
        <v>14</v>
      </c>
      <c r="D191" s="42" t="s">
        <v>134</v>
      </c>
      <c r="E191" s="42" t="s">
        <v>450</v>
      </c>
      <c r="F191" s="16"/>
      <c r="G191" s="43" t="s">
        <v>451</v>
      </c>
      <c r="H191" s="16">
        <v>1</v>
      </c>
      <c r="I191" s="30">
        <v>861</v>
      </c>
      <c r="J191" s="30">
        <v>0</v>
      </c>
      <c r="K191" s="16" t="s">
        <v>137</v>
      </c>
      <c r="L191" s="31" t="s">
        <v>18</v>
      </c>
    </row>
    <row r="192" spans="1:12" s="1" customFormat="1" ht="13.5" customHeight="1">
      <c r="A192" s="20">
        <v>51</v>
      </c>
      <c r="B192" s="12" t="s">
        <v>452</v>
      </c>
      <c r="C192" s="12" t="s">
        <v>14</v>
      </c>
      <c r="D192" s="12" t="s">
        <v>106</v>
      </c>
      <c r="E192" s="12" t="s">
        <v>453</v>
      </c>
      <c r="F192" s="13"/>
      <c r="G192" s="14" t="s">
        <v>454</v>
      </c>
      <c r="H192" s="13">
        <v>4</v>
      </c>
      <c r="I192" s="30">
        <f>4200/4</f>
        <v>1050</v>
      </c>
      <c r="J192" s="30">
        <v>9.08</v>
      </c>
      <c r="K192" s="13" t="s">
        <v>17</v>
      </c>
      <c r="L192" s="31" t="s">
        <v>18</v>
      </c>
    </row>
    <row r="193" spans="1:12" s="1" customFormat="1" ht="13.5" customHeight="1">
      <c r="A193" s="20"/>
      <c r="B193" s="15"/>
      <c r="C193" s="12"/>
      <c r="D193" s="15"/>
      <c r="E193" s="12" t="s">
        <v>455</v>
      </c>
      <c r="F193" s="13" t="s">
        <v>20</v>
      </c>
      <c r="G193" s="14" t="s">
        <v>408</v>
      </c>
      <c r="H193" s="13"/>
      <c r="I193" s="30"/>
      <c r="J193" s="30"/>
      <c r="K193" s="13"/>
      <c r="L193" s="31"/>
    </row>
    <row r="194" spans="1:12" s="1" customFormat="1" ht="13.5" customHeight="1">
      <c r="A194" s="20"/>
      <c r="B194" s="15"/>
      <c r="C194" s="12"/>
      <c r="D194" s="15"/>
      <c r="E194" s="12" t="s">
        <v>456</v>
      </c>
      <c r="F194" s="13" t="s">
        <v>23</v>
      </c>
      <c r="G194" s="14" t="s">
        <v>457</v>
      </c>
      <c r="H194" s="13"/>
      <c r="I194" s="30"/>
      <c r="J194" s="30"/>
      <c r="K194" s="13"/>
      <c r="L194" s="31"/>
    </row>
    <row r="195" spans="1:12" s="1" customFormat="1" ht="13.5" customHeight="1">
      <c r="A195" s="20"/>
      <c r="B195" s="15"/>
      <c r="C195" s="12"/>
      <c r="D195" s="15"/>
      <c r="E195" s="12" t="s">
        <v>458</v>
      </c>
      <c r="F195" s="13" t="s">
        <v>23</v>
      </c>
      <c r="G195" s="14" t="s">
        <v>459</v>
      </c>
      <c r="H195" s="13"/>
      <c r="I195" s="30"/>
      <c r="J195" s="30"/>
      <c r="K195" s="13"/>
      <c r="L195" s="31"/>
    </row>
    <row r="196" spans="1:12" s="1" customFormat="1" ht="13.5" customHeight="1">
      <c r="A196" s="20">
        <v>52</v>
      </c>
      <c r="B196" s="12" t="s">
        <v>460</v>
      </c>
      <c r="C196" s="12" t="s">
        <v>14</v>
      </c>
      <c r="D196" s="12" t="s">
        <v>49</v>
      </c>
      <c r="E196" s="12" t="s">
        <v>461</v>
      </c>
      <c r="F196" s="13"/>
      <c r="G196" s="14" t="s">
        <v>462</v>
      </c>
      <c r="H196" s="13">
        <v>4</v>
      </c>
      <c r="I196" s="30">
        <f>(3500+3500)/4</f>
        <v>1750</v>
      </c>
      <c r="J196" s="30">
        <v>2.25</v>
      </c>
      <c r="K196" s="13" t="s">
        <v>17</v>
      </c>
      <c r="L196" s="31" t="s">
        <v>18</v>
      </c>
    </row>
    <row r="197" spans="1:12" s="1" customFormat="1" ht="13.5" customHeight="1">
      <c r="A197" s="20"/>
      <c r="B197" s="15"/>
      <c r="C197" s="12"/>
      <c r="D197" s="15"/>
      <c r="E197" s="12" t="s">
        <v>463</v>
      </c>
      <c r="F197" s="13" t="s">
        <v>20</v>
      </c>
      <c r="G197" s="14" t="s">
        <v>464</v>
      </c>
      <c r="H197" s="13"/>
      <c r="I197" s="30"/>
      <c r="J197" s="30"/>
      <c r="K197" s="13"/>
      <c r="L197" s="31"/>
    </row>
    <row r="198" spans="1:12" s="1" customFormat="1" ht="13.5" customHeight="1">
      <c r="A198" s="20"/>
      <c r="B198" s="15"/>
      <c r="C198" s="12"/>
      <c r="D198" s="15"/>
      <c r="E198" s="12" t="s">
        <v>465</v>
      </c>
      <c r="F198" s="13" t="s">
        <v>23</v>
      </c>
      <c r="G198" s="14" t="s">
        <v>466</v>
      </c>
      <c r="H198" s="13"/>
      <c r="I198" s="30"/>
      <c r="J198" s="30"/>
      <c r="K198" s="13"/>
      <c r="L198" s="31"/>
    </row>
    <row r="199" spans="1:12" s="1" customFormat="1" ht="13.5" customHeight="1">
      <c r="A199" s="20"/>
      <c r="B199" s="15"/>
      <c r="C199" s="12"/>
      <c r="D199" s="15"/>
      <c r="E199" s="12" t="s">
        <v>467</v>
      </c>
      <c r="F199" s="13" t="s">
        <v>23</v>
      </c>
      <c r="G199" s="14" t="s">
        <v>468</v>
      </c>
      <c r="H199" s="13"/>
      <c r="I199" s="30"/>
      <c r="J199" s="30"/>
      <c r="K199" s="13"/>
      <c r="L199" s="31"/>
    </row>
    <row r="200" spans="1:12" s="2" customFormat="1" ht="13.5" customHeight="1">
      <c r="A200" s="20">
        <v>53</v>
      </c>
      <c r="B200" s="12" t="s">
        <v>469</v>
      </c>
      <c r="C200" s="12" t="s">
        <v>14</v>
      </c>
      <c r="D200" s="12" t="s">
        <v>49</v>
      </c>
      <c r="E200" s="12" t="s">
        <v>470</v>
      </c>
      <c r="F200" s="13"/>
      <c r="G200" s="14" t="s">
        <v>471</v>
      </c>
      <c r="H200" s="13">
        <v>4</v>
      </c>
      <c r="I200" s="50">
        <f>6000/4</f>
        <v>1500</v>
      </c>
      <c r="J200" s="50">
        <v>1.25</v>
      </c>
      <c r="K200" s="13" t="s">
        <v>17</v>
      </c>
      <c r="L200" s="31" t="s">
        <v>18</v>
      </c>
    </row>
    <row r="201" spans="1:12" s="2" customFormat="1" ht="13.5" customHeight="1">
      <c r="A201" s="20"/>
      <c r="B201" s="15"/>
      <c r="C201" s="15"/>
      <c r="D201" s="15"/>
      <c r="E201" s="12" t="s">
        <v>472</v>
      </c>
      <c r="F201" s="13" t="s">
        <v>20</v>
      </c>
      <c r="G201" s="14" t="s">
        <v>473</v>
      </c>
      <c r="H201" s="13"/>
      <c r="I201" s="50"/>
      <c r="J201" s="50"/>
      <c r="K201" s="13"/>
      <c r="L201" s="51"/>
    </row>
    <row r="202" spans="1:12" s="2" customFormat="1" ht="13.5" customHeight="1">
      <c r="A202" s="20"/>
      <c r="B202" s="15"/>
      <c r="C202" s="15"/>
      <c r="D202" s="15"/>
      <c r="E202" s="12" t="s">
        <v>474</v>
      </c>
      <c r="F202" s="13" t="s">
        <v>23</v>
      </c>
      <c r="G202" s="14" t="s">
        <v>475</v>
      </c>
      <c r="H202" s="13"/>
      <c r="I202" s="50"/>
      <c r="J202" s="50"/>
      <c r="K202" s="13"/>
      <c r="L202" s="51"/>
    </row>
    <row r="203" spans="1:12" s="2" customFormat="1" ht="13.5" customHeight="1">
      <c r="A203" s="20"/>
      <c r="B203" s="15"/>
      <c r="C203" s="15"/>
      <c r="D203" s="15"/>
      <c r="E203" s="12" t="s">
        <v>476</v>
      </c>
      <c r="F203" s="13" t="s">
        <v>23</v>
      </c>
      <c r="G203" s="14" t="s">
        <v>212</v>
      </c>
      <c r="H203" s="13"/>
      <c r="I203" s="50"/>
      <c r="J203" s="50"/>
      <c r="K203" s="13"/>
      <c r="L203" s="51"/>
    </row>
    <row r="204" spans="1:12" s="2" customFormat="1" ht="13.5" customHeight="1">
      <c r="A204" s="20">
        <v>54</v>
      </c>
      <c r="B204" s="17" t="s">
        <v>477</v>
      </c>
      <c r="C204" s="17" t="s">
        <v>30</v>
      </c>
      <c r="D204" s="17" t="s">
        <v>30</v>
      </c>
      <c r="E204" s="42" t="s">
        <v>478</v>
      </c>
      <c r="F204" s="16"/>
      <c r="G204" s="39" t="s">
        <v>479</v>
      </c>
      <c r="H204" s="16">
        <v>3</v>
      </c>
      <c r="I204" s="50">
        <f>2000/3</f>
        <v>666.66666666666697</v>
      </c>
      <c r="J204" s="50">
        <v>5.75</v>
      </c>
      <c r="K204" s="16" t="s">
        <v>17</v>
      </c>
      <c r="L204" s="31" t="s">
        <v>18</v>
      </c>
    </row>
    <row r="205" spans="1:12" s="2" customFormat="1" ht="13.5" customHeight="1">
      <c r="A205" s="20"/>
      <c r="B205" s="17"/>
      <c r="C205" s="17"/>
      <c r="D205" s="17"/>
      <c r="E205" s="44" t="s">
        <v>480</v>
      </c>
      <c r="F205" s="16" t="s">
        <v>20</v>
      </c>
      <c r="G205" s="43" t="s">
        <v>481</v>
      </c>
      <c r="H205" s="45"/>
      <c r="I205" s="50"/>
      <c r="J205" s="50"/>
      <c r="K205" s="16"/>
      <c r="L205" s="51"/>
    </row>
    <row r="206" spans="1:12" s="2" customFormat="1" ht="13.5" customHeight="1">
      <c r="A206" s="20"/>
      <c r="B206" s="17"/>
      <c r="C206" s="17"/>
      <c r="D206" s="17"/>
      <c r="E206" s="44" t="s">
        <v>482</v>
      </c>
      <c r="F206" s="16" t="s">
        <v>23</v>
      </c>
      <c r="G206" s="43" t="s">
        <v>483</v>
      </c>
      <c r="H206" s="45"/>
      <c r="I206" s="50"/>
      <c r="J206" s="50"/>
      <c r="K206" s="16"/>
      <c r="L206" s="51"/>
    </row>
    <row r="207" spans="1:12" s="2" customFormat="1" ht="13.5" customHeight="1">
      <c r="A207" s="20">
        <v>55</v>
      </c>
      <c r="B207" s="15" t="s">
        <v>484</v>
      </c>
      <c r="C207" s="15" t="s">
        <v>14</v>
      </c>
      <c r="D207" s="15" t="s">
        <v>106</v>
      </c>
      <c r="E207" s="12" t="s">
        <v>485</v>
      </c>
      <c r="F207" s="13"/>
      <c r="G207" s="14" t="s">
        <v>486</v>
      </c>
      <c r="H207" s="13">
        <v>4</v>
      </c>
      <c r="I207" s="50">
        <f>6000/4</f>
        <v>1500</v>
      </c>
      <c r="J207" s="30">
        <v>0</v>
      </c>
      <c r="K207" s="13" t="s">
        <v>17</v>
      </c>
      <c r="L207" s="31" t="s">
        <v>18</v>
      </c>
    </row>
    <row r="208" spans="1:12" s="2" customFormat="1" ht="13.5" customHeight="1">
      <c r="A208" s="20"/>
      <c r="B208" s="15"/>
      <c r="C208" s="15"/>
      <c r="D208" s="15"/>
      <c r="E208" s="12" t="s">
        <v>487</v>
      </c>
      <c r="F208" s="13" t="s">
        <v>488</v>
      </c>
      <c r="G208" s="14" t="s">
        <v>489</v>
      </c>
      <c r="H208" s="13"/>
      <c r="I208" s="50"/>
      <c r="J208" s="50"/>
      <c r="K208" s="13"/>
      <c r="L208" s="51"/>
    </row>
    <row r="209" spans="1:12" s="2" customFormat="1" ht="13.5" customHeight="1">
      <c r="A209" s="20"/>
      <c r="B209" s="15"/>
      <c r="C209" s="15"/>
      <c r="D209" s="15"/>
      <c r="E209" s="12" t="s">
        <v>490</v>
      </c>
      <c r="F209" s="13" t="s">
        <v>34</v>
      </c>
      <c r="G209" s="14" t="s">
        <v>239</v>
      </c>
      <c r="H209" s="13"/>
      <c r="I209" s="50"/>
      <c r="J209" s="50"/>
      <c r="K209" s="13"/>
      <c r="L209" s="51"/>
    </row>
    <row r="210" spans="1:12" s="2" customFormat="1" ht="13.5" customHeight="1">
      <c r="A210" s="20"/>
      <c r="B210" s="15"/>
      <c r="C210" s="15"/>
      <c r="D210" s="15"/>
      <c r="E210" s="12" t="s">
        <v>491</v>
      </c>
      <c r="F210" s="13" t="s">
        <v>34</v>
      </c>
      <c r="G210" s="14" t="s">
        <v>492</v>
      </c>
      <c r="H210" s="13"/>
      <c r="I210" s="50"/>
      <c r="J210" s="50"/>
      <c r="K210" s="13"/>
      <c r="L210" s="51"/>
    </row>
    <row r="211" spans="1:12" s="2" customFormat="1" ht="13.5" customHeight="1">
      <c r="A211" s="20">
        <v>56</v>
      </c>
      <c r="B211" s="12" t="s">
        <v>493</v>
      </c>
      <c r="C211" s="15" t="s">
        <v>14</v>
      </c>
      <c r="D211" s="12" t="s">
        <v>14</v>
      </c>
      <c r="E211" s="12" t="s">
        <v>494</v>
      </c>
      <c r="F211" s="13"/>
      <c r="G211" s="14" t="s">
        <v>495</v>
      </c>
      <c r="H211" s="13">
        <v>5</v>
      </c>
      <c r="I211" s="50">
        <v>500</v>
      </c>
      <c r="J211" s="30">
        <v>0</v>
      </c>
      <c r="K211" s="13" t="s">
        <v>17</v>
      </c>
      <c r="L211" s="31" t="s">
        <v>18</v>
      </c>
    </row>
    <row r="212" spans="1:12" s="2" customFormat="1" ht="13.5" customHeight="1">
      <c r="A212" s="20"/>
      <c r="B212" s="15"/>
      <c r="C212" s="15"/>
      <c r="D212" s="15"/>
      <c r="E212" s="12" t="s">
        <v>496</v>
      </c>
      <c r="F212" s="13" t="s">
        <v>20</v>
      </c>
      <c r="G212" s="14" t="s">
        <v>497</v>
      </c>
      <c r="H212" s="13"/>
      <c r="I212" s="50"/>
      <c r="J212" s="50"/>
      <c r="K212" s="13"/>
      <c r="L212" s="51"/>
    </row>
    <row r="213" spans="1:12" s="2" customFormat="1" ht="13.5" customHeight="1">
      <c r="A213" s="20"/>
      <c r="B213" s="15"/>
      <c r="C213" s="15"/>
      <c r="D213" s="15"/>
      <c r="E213" s="12" t="s">
        <v>498</v>
      </c>
      <c r="F213" s="13" t="s">
        <v>27</v>
      </c>
      <c r="G213" s="14" t="s">
        <v>499</v>
      </c>
      <c r="H213" s="13"/>
      <c r="I213" s="50"/>
      <c r="J213" s="50"/>
      <c r="K213" s="13"/>
      <c r="L213" s="51"/>
    </row>
    <row r="214" spans="1:12" s="2" customFormat="1" ht="13.5" customHeight="1">
      <c r="A214" s="20"/>
      <c r="B214" s="15"/>
      <c r="C214" s="15"/>
      <c r="D214" s="15"/>
      <c r="E214" s="12" t="s">
        <v>500</v>
      </c>
      <c r="F214" s="13" t="s">
        <v>27</v>
      </c>
      <c r="G214" s="14" t="s">
        <v>501</v>
      </c>
      <c r="H214" s="13"/>
      <c r="I214" s="50"/>
      <c r="J214" s="50"/>
      <c r="K214" s="13"/>
      <c r="L214" s="51"/>
    </row>
    <row r="215" spans="1:12" s="2" customFormat="1" ht="13.5" customHeight="1">
      <c r="A215" s="20"/>
      <c r="B215" s="15"/>
      <c r="C215" s="15"/>
      <c r="D215" s="15"/>
      <c r="E215" s="12" t="s">
        <v>502</v>
      </c>
      <c r="F215" s="13" t="s">
        <v>23</v>
      </c>
      <c r="G215" s="14" t="s">
        <v>503</v>
      </c>
      <c r="H215" s="13"/>
      <c r="I215" s="50"/>
      <c r="J215" s="50"/>
      <c r="K215" s="13"/>
      <c r="L215" s="51"/>
    </row>
    <row r="216" spans="1:12">
      <c r="A216" s="31">
        <v>57</v>
      </c>
      <c r="B216" s="12" t="s">
        <v>504</v>
      </c>
      <c r="C216" s="12" t="s">
        <v>14</v>
      </c>
      <c r="D216" s="12" t="s">
        <v>14</v>
      </c>
      <c r="E216" s="12" t="s">
        <v>505</v>
      </c>
      <c r="F216" s="13"/>
      <c r="G216" s="27" t="s">
        <v>506</v>
      </c>
      <c r="H216" s="13">
        <v>3</v>
      </c>
      <c r="I216" s="52">
        <v>1720</v>
      </c>
      <c r="J216" s="13">
        <v>3.33</v>
      </c>
      <c r="K216" s="13" t="s">
        <v>17</v>
      </c>
      <c r="L216" s="31" t="s">
        <v>18</v>
      </c>
    </row>
    <row r="217" spans="1:12">
      <c r="A217" s="31"/>
      <c r="B217" s="15"/>
      <c r="C217" s="15"/>
      <c r="D217" s="15"/>
      <c r="E217" s="12" t="s">
        <v>507</v>
      </c>
      <c r="F217" s="13" t="s">
        <v>23</v>
      </c>
      <c r="G217" s="27" t="s">
        <v>508</v>
      </c>
      <c r="H217" s="13"/>
      <c r="I217" s="13"/>
      <c r="J217" s="13"/>
      <c r="K217" s="51"/>
      <c r="L217" s="51"/>
    </row>
    <row r="218" spans="1:12">
      <c r="A218" s="31"/>
      <c r="B218" s="15"/>
      <c r="C218" s="15"/>
      <c r="D218" s="15"/>
      <c r="E218" s="12" t="s">
        <v>509</v>
      </c>
      <c r="F218" s="13" t="s">
        <v>34</v>
      </c>
      <c r="G218" s="27" t="s">
        <v>510</v>
      </c>
      <c r="H218" s="13"/>
      <c r="I218" s="13"/>
      <c r="J218" s="13"/>
      <c r="K218" s="51"/>
      <c r="L218" s="51"/>
    </row>
  </sheetData>
  <autoFilter ref="B2:L218">
    <extLst/>
  </autoFilter>
  <mergeCells count="1">
    <mergeCell ref="A1:L1"/>
  </mergeCells>
  <phoneticPr fontId="15" type="noConversion"/>
  <pageMargins left="0.23" right="0.118110236220472" top="0.39" bottom="0.36" header="0.31496062992126" footer="0.3149606299212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2024-09-29T01:19:24Z</cp:lastPrinted>
  <dcterms:created xsi:type="dcterms:W3CDTF">2021-02-01T07:21:00Z</dcterms:created>
  <dcterms:modified xsi:type="dcterms:W3CDTF">2024-09-29T01:20:48Z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B4E83372491A4A3EBE7F4B41E7A57972_13</vt:lpwstr>
  </property>
  <property fmtid="{D5CDD505-2E9C-101B-9397-08002B2CF9AE}" pid="3" name="KSOProductBuildVer">
    <vt:lpwstr>2052-12.1.0.18276</vt:lpwstr>
  </property>
</Properties>
</file>